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cezar\Documents\Dokumenty 2022\PZJ\Akcje\2022.02.26-27 - EO Warszawa\"/>
    </mc:Choice>
  </mc:AlternateContent>
  <xr:revisionPtr revIDLastSave="0" documentId="8_{2D075A55-A5E0-461A-A929-8E0CD0CAA2BE}" xr6:coauthVersionLast="47" xr6:coauthVersionMax="47" xr10:uidLastSave="{00000000-0000-0000-0000-000000000000}"/>
  <workbookProtection workbookAlgorithmName="SHA-512" workbookHashValue="CUZ2SfO/Ob8pJy7MCY6rfxI9Vq1Px60lpneGAvjtda8noTRrX3TXRNl82eo+uGCPXz/abgmi/uVHtfJZvSmCmw==" workbookSaltValue="mmn2PIwylz77iVxGoUts+w==" workbookSpinCount="100000" lockStructure="1"/>
  <bookViews>
    <workbookView xWindow="-98" yWindow="-98" windowWidth="22695" windowHeight="14476" xr2:uid="{00000000-000D-0000-FFFF-FFFF00000000}"/>
  </bookViews>
  <sheets>
    <sheet name="hotel&amp;travel form" sheetId="1" r:id="rId1"/>
    <sheet name="Pro forma" sheetId="2" state="hidden" r:id="rId2"/>
  </sheets>
  <definedNames>
    <definedName name="_xlnm.Print_Area" localSheetId="1">'Pro forma'!$B$3:$W$30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1" i="2" l="1"/>
  <c r="M32" i="1"/>
  <c r="L32" i="1"/>
  <c r="J32" i="1"/>
  <c r="K32" i="1" s="1"/>
  <c r="N32" i="1" s="1"/>
  <c r="H32" i="1"/>
  <c r="M31" i="1"/>
  <c r="L31" i="1"/>
  <c r="J31" i="1"/>
  <c r="H31" i="1"/>
  <c r="I31" i="1" s="1"/>
  <c r="M29" i="1"/>
  <c r="L29" i="1"/>
  <c r="J29" i="1"/>
  <c r="K29" i="1" s="1"/>
  <c r="H29" i="1"/>
  <c r="M28" i="1"/>
  <c r="L28" i="1"/>
  <c r="J28" i="1"/>
  <c r="H28" i="1"/>
  <c r="I28" i="1" s="1"/>
  <c r="M26" i="1"/>
  <c r="L26" i="1"/>
  <c r="J26" i="1"/>
  <c r="K26" i="1" s="1"/>
  <c r="H26" i="1"/>
  <c r="M25" i="1"/>
  <c r="L25" i="1"/>
  <c r="J25" i="1"/>
  <c r="H25" i="1"/>
  <c r="I25" i="1" s="1"/>
  <c r="M23" i="1"/>
  <c r="L23" i="1"/>
  <c r="J23" i="1"/>
  <c r="H23" i="1"/>
  <c r="M22" i="1"/>
  <c r="L22" i="1"/>
  <c r="J22" i="1"/>
  <c r="H22" i="1"/>
  <c r="I22" i="1" s="1"/>
  <c r="J19" i="1"/>
  <c r="L20" i="1"/>
  <c r="H19" i="1"/>
  <c r="I19" i="1" s="1"/>
  <c r="L19" i="1"/>
  <c r="M19" i="1"/>
  <c r="K31" i="1" l="1"/>
  <c r="N31" i="1" s="1"/>
  <c r="K28" i="1"/>
  <c r="N28" i="1" s="1"/>
  <c r="K25" i="1"/>
  <c r="N25" i="1" s="1"/>
  <c r="K23" i="1"/>
  <c r="N23" i="1" s="1"/>
  <c r="K22" i="1"/>
  <c r="N22" i="1" s="1"/>
  <c r="N29" i="1"/>
  <c r="N26" i="1"/>
  <c r="K19" i="1"/>
  <c r="N19" i="1" s="1"/>
  <c r="J20" i="1"/>
  <c r="K20" i="1" s="1"/>
  <c r="H20" i="1" l="1"/>
  <c r="M20" i="1"/>
  <c r="N20" i="1" s="1"/>
  <c r="R10" i="2"/>
  <c r="U3" i="2"/>
  <c r="N3" i="2"/>
  <c r="K3" i="2"/>
  <c r="B7" i="2" s="1"/>
  <c r="M34" i="1" l="1"/>
  <c r="V20" i="2" s="1"/>
  <c r="L34" i="1"/>
  <c r="V21" i="2" s="1"/>
  <c r="K34" i="1" l="1"/>
  <c r="V19" i="2" s="1"/>
  <c r="V22" i="2" s="1"/>
  <c r="F25" i="2" s="1"/>
  <c r="U25" i="2" s="1"/>
  <c r="N34" i="1"/>
</calcChain>
</file>

<file path=xl/sharedStrings.xml><?xml version="1.0" encoding="utf-8"?>
<sst xmlns="http://schemas.openxmlformats.org/spreadsheetml/2006/main" count="67" uniqueCount="63">
  <si>
    <t>26-27.03.2022, Warsaw, Poland</t>
  </si>
  <si>
    <t xml:space="preserve">Warsaw European Open 2022 </t>
  </si>
  <si>
    <t>Opłata startowa</t>
  </si>
  <si>
    <t>Obowiązkowy TEST PCR</t>
  </si>
  <si>
    <t>Test PCR</t>
  </si>
  <si>
    <t>Pokój jednoosobowy</t>
  </si>
  <si>
    <t>Pokój dwuosobowy</t>
  </si>
  <si>
    <t>Ilość noclegów</t>
  </si>
  <si>
    <t xml:space="preserve">Pokój  </t>
  </si>
  <si>
    <t>Data przyjazdu</t>
  </si>
  <si>
    <t>Data wyjazdu</t>
  </si>
  <si>
    <t>Funkcja</t>
  </si>
  <si>
    <t>Imię</t>
  </si>
  <si>
    <t>Nazwisko</t>
  </si>
  <si>
    <t>Opłata startowa (tylko zawodnicy)</t>
  </si>
  <si>
    <t>FAKTURA PROFORMA</t>
  </si>
  <si>
    <t>Termin płatności</t>
  </si>
  <si>
    <t>Forma płatności</t>
  </si>
  <si>
    <t>Data dokonania lub zakończenia dostawy</t>
  </si>
  <si>
    <t>przelew</t>
  </si>
  <si>
    <t>SPRZEDAWCA</t>
  </si>
  <si>
    <t>NABYWCA</t>
  </si>
  <si>
    <t> Polski Związek Judo</t>
  </si>
  <si>
    <t>Macedońska 14</t>
  </si>
  <si>
    <t>02-761 Warszawa</t>
  </si>
  <si>
    <t>NIP 113 04 09 260</t>
  </si>
  <si>
    <t>Bank, nr konta</t>
  </si>
  <si>
    <t>SANTANDER BANK POLSKA S.A.  89 1090 2011 0000 0001 3384 2107 </t>
  </si>
  <si>
    <t>L.p.</t>
  </si>
  <si>
    <t>Nazwa</t>
  </si>
  <si>
    <t>Cena</t>
  </si>
  <si>
    <t>Wartość</t>
  </si>
  <si>
    <t>towaru / usługi</t>
  </si>
  <si>
    <t>RAZEM</t>
  </si>
  <si>
    <t>Razem do zapłaty:</t>
  </si>
  <si>
    <t>PLN</t>
  </si>
  <si>
    <t>Zapłacono:  </t>
  </si>
  <si>
    <t>Pozostało:</t>
  </si>
  <si>
    <t>Dokument wystawił</t>
  </si>
  <si>
    <t>Dokument odebrał</t>
  </si>
  <si>
    <t>Cena za osobę (hotel)</t>
  </si>
  <si>
    <t>Hotel</t>
  </si>
  <si>
    <t>PCR</t>
  </si>
  <si>
    <t>Imię i nazwisko osoby zgłaszającej:</t>
  </si>
  <si>
    <t>Telefon:</t>
  </si>
  <si>
    <t>Email:</t>
  </si>
  <si>
    <t>Uzupełnione zgłoszenie należy przesłać na: szkolenienie@pzjudo.pl</t>
  </si>
  <si>
    <t>Po dokonaniu wpłaty należy przesłać potwierdzenie przelewu na: szkolenie@pzjudo.pl</t>
  </si>
  <si>
    <t>Trener</t>
  </si>
  <si>
    <t>Zawodnik/Zawodniczka</t>
  </si>
  <si>
    <t>Warszawa</t>
  </si>
  <si>
    <t>Po potwierdzeniu rezerwacji przez PZ Judo, należy dokonać wpłaty zgodnie z otrzymaną pro formą</t>
  </si>
  <si>
    <t>Proszę uzupełnić białe komórki.</t>
  </si>
  <si>
    <t>Termin przesyłania zgłoszeń: do 14 lutego, do godz. 12:00</t>
  </si>
  <si>
    <t>Pokój 1</t>
  </si>
  <si>
    <t>Pokój 2</t>
  </si>
  <si>
    <t>Pokój 3</t>
  </si>
  <si>
    <t>Pokój 4</t>
  </si>
  <si>
    <t>Hotel Portos - Pełne wyżywienie/1 noc/za osobę</t>
  </si>
  <si>
    <t>Pokój 5</t>
  </si>
  <si>
    <t>Nazwa klubu</t>
  </si>
  <si>
    <t>Adres klubu</t>
  </si>
  <si>
    <t>Patrycja Graczykowska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</si>
</sst>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#,##0.00\ &quot;zł&quot;"/>
    <numFmt numFmtId="165" formatCode="[$-F800]dddd\,\ mmmm\ dd\,\ yyyy"/>
    <numFmt numFmtId="166" formatCode="#,##0\ &quot;zł&quot;"/>
  </numFmts>
  <fonts count="31">
    <font>
      <sz val="11"/>
      <color theme="1"/>
      <name val="Calibri"/>
      <family val="2"/>
      <charset val="238"/>
      <scheme val="minor"/>
    </font>
    <font>
      <sz val="12"/>
      <name val="Verdana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8"/>
      <name val="ＭＳ Ｐゴシック"/>
      <charset val="1"/>
    </font>
    <font>
      <b/>
      <sz val="8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sz val="8"/>
      <name val="Verdana"/>
      <family val="2"/>
      <charset val="238"/>
    </font>
    <font>
      <i/>
      <sz val="8"/>
      <name val="Verdana"/>
      <family val="2"/>
      <charset val="238"/>
    </font>
    <font>
      <b/>
      <i/>
      <sz val="8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b/>
      <sz val="18"/>
      <name val="Verdana"/>
      <family val="2"/>
    </font>
    <font>
      <sz val="9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7"/>
      <color indexed="8"/>
      <name val="Verdana"/>
      <family val="2"/>
      <charset val="238"/>
    </font>
    <font>
      <b/>
      <i/>
      <sz val="7"/>
      <color indexed="8"/>
      <name val="Verdana"/>
      <family val="2"/>
      <charset val="238"/>
    </font>
    <font>
      <b/>
      <sz val="7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Verdana"/>
      <family val="2"/>
      <charset val="238"/>
    </font>
    <font>
      <sz val="10"/>
      <color indexed="8"/>
      <name val="Verdana"/>
      <family val="2"/>
      <charset val="238"/>
    </font>
    <font>
      <b/>
      <i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2" tint="-9.9978637043366805E-2"/>
        <bgColor indexed="22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2"/>
      </patternFill>
    </fill>
    <fill>
      <patternFill patternType="solid">
        <fgColor theme="9" tint="0.79998168889431442"/>
        <bgColor indexed="15"/>
      </patternFill>
    </fill>
    <fill>
      <patternFill patternType="solid">
        <fgColor theme="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CCCCCC"/>
      </left>
      <right/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000000"/>
      </left>
      <right style="thick">
        <color rgb="FF000000"/>
      </right>
      <top style="medium">
        <color rgb="FFCCCCCC"/>
      </top>
      <bottom/>
      <diagonal/>
    </border>
    <border>
      <left/>
      <right style="medium">
        <color rgb="FFCCCCCC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CCCCCC"/>
      </bottom>
      <diagonal/>
    </border>
    <border>
      <left style="medium">
        <color rgb="FFCCCCCC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CCCCCC"/>
      </bottom>
      <diagonal/>
    </border>
    <border>
      <left/>
      <right/>
      <top style="medium">
        <color rgb="FF000000"/>
      </top>
      <bottom style="medium">
        <color rgb="FFCCCCCC"/>
      </bottom>
      <diagonal/>
    </border>
    <border>
      <left/>
      <right style="medium">
        <color rgb="FF000000"/>
      </right>
      <top style="medium">
        <color rgb="FF000000"/>
      </top>
      <bottom style="medium">
        <color rgb="FFCCCCCC"/>
      </bottom>
      <diagonal/>
    </border>
    <border>
      <left style="medium">
        <color rgb="FF000000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CCCCCC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/>
      <bottom style="medium">
        <color rgb="FFCCCCCC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/>
      <top style="medium">
        <color indexed="64"/>
      </top>
      <bottom/>
      <diagonal/>
    </border>
    <border>
      <left/>
      <right style="medium">
        <color rgb="FFCCCCCC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 style="medium">
        <color rgb="FF000000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</cellStyleXfs>
  <cellXfs count="223">
    <xf numFmtId="0" fontId="0" fillId="0" borderId="0" xfId="0"/>
    <xf numFmtId="0" fontId="0" fillId="0" borderId="0" xfId="0" applyBorder="1"/>
    <xf numFmtId="0" fontId="0" fillId="0" borderId="0" xfId="0" applyProtection="1">
      <protection locked="0"/>
    </xf>
    <xf numFmtId="0" fontId="0" fillId="0" borderId="0" xfId="0" applyNumberFormat="1" applyProtection="1">
      <protection locked="0"/>
    </xf>
    <xf numFmtId="0" fontId="9" fillId="0" borderId="0" xfId="0" applyFont="1" applyFill="1" applyBorder="1" applyAlignment="1" applyProtection="1">
      <alignment horizontal="justify" vertical="center" wrapText="1"/>
      <protection locked="0"/>
    </xf>
    <xf numFmtId="0" fontId="10" fillId="0" borderId="0" xfId="0" applyFont="1" applyFill="1" applyBorder="1" applyAlignment="1" applyProtection="1">
      <alignment horizontal="justify" vertical="center" wrapText="1"/>
      <protection locked="0"/>
    </xf>
    <xf numFmtId="16" fontId="0" fillId="0" borderId="0" xfId="0" applyNumberForma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166" fontId="4" fillId="10" borderId="5" xfId="0" applyNumberFormat="1" applyFont="1" applyFill="1" applyBorder="1" applyAlignment="1" applyProtection="1">
      <alignment horizontal="center" vertical="center"/>
    </xf>
    <xf numFmtId="166" fontId="4" fillId="10" borderId="6" xfId="0" applyNumberFormat="1" applyFont="1" applyFill="1" applyBorder="1" applyAlignment="1" applyProtection="1">
      <alignment horizontal="center" vertical="center" wrapText="1"/>
    </xf>
    <xf numFmtId="166" fontId="4" fillId="10" borderId="6" xfId="0" applyNumberFormat="1" applyFont="1" applyFill="1" applyBorder="1" applyAlignment="1" applyProtection="1">
      <alignment horizontal="center" vertical="center"/>
    </xf>
    <xf numFmtId="166" fontId="7" fillId="7" borderId="2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>
      <alignment wrapText="1"/>
    </xf>
    <xf numFmtId="0" fontId="14" fillId="0" borderId="35" xfId="0" applyFont="1" applyBorder="1" applyAlignment="1">
      <alignment wrapText="1"/>
    </xf>
    <xf numFmtId="0" fontId="14" fillId="0" borderId="49" xfId="0" applyFont="1" applyBorder="1" applyAlignment="1">
      <alignment wrapText="1"/>
    </xf>
    <xf numFmtId="0" fontId="14" fillId="0" borderId="31" xfId="0" applyFont="1" applyBorder="1" applyAlignment="1">
      <alignment wrapText="1"/>
    </xf>
    <xf numFmtId="0" fontId="14" fillId="0" borderId="23" xfId="0" applyFont="1" applyBorder="1" applyAlignment="1">
      <alignment wrapText="1"/>
    </xf>
    <xf numFmtId="0" fontId="14" fillId="5" borderId="29" xfId="0" applyFont="1" applyFill="1" applyBorder="1" applyAlignment="1">
      <alignment wrapText="1"/>
    </xf>
    <xf numFmtId="0" fontId="14" fillId="0" borderId="30" xfId="0" applyFont="1" applyBorder="1" applyAlignment="1">
      <alignment wrapText="1"/>
    </xf>
    <xf numFmtId="0" fontId="11" fillId="9" borderId="7" xfId="0" applyFont="1" applyFill="1" applyBorder="1" applyAlignment="1" applyProtection="1">
      <alignment horizontal="center" vertical="center"/>
    </xf>
    <xf numFmtId="0" fontId="11" fillId="9" borderId="8" xfId="0" applyFont="1" applyFill="1" applyBorder="1" applyAlignment="1" applyProtection="1">
      <alignment horizontal="center" vertical="center"/>
    </xf>
    <xf numFmtId="0" fontId="11" fillId="9" borderId="9" xfId="0" applyFont="1" applyFill="1" applyBorder="1" applyAlignment="1" applyProtection="1">
      <alignment horizontal="center" vertical="center"/>
    </xf>
    <xf numFmtId="0" fontId="1" fillId="9" borderId="10" xfId="0" applyFont="1" applyFill="1" applyBorder="1" applyAlignment="1" applyProtection="1">
      <alignment horizontal="center" vertical="center"/>
    </xf>
    <xf numFmtId="0" fontId="1" fillId="9" borderId="11" xfId="0" applyFont="1" applyFill="1" applyBorder="1" applyAlignment="1" applyProtection="1">
      <alignment horizontal="center" vertical="center"/>
    </xf>
    <xf numFmtId="0" fontId="1" fillId="9" borderId="12" xfId="0" applyFont="1" applyFill="1" applyBorder="1" applyAlignment="1" applyProtection="1">
      <alignment horizontal="center" vertical="center"/>
    </xf>
    <xf numFmtId="0" fontId="0" fillId="9" borderId="1" xfId="0" applyFill="1" applyBorder="1" applyAlignment="1" applyProtection="1">
      <alignment horizontal="left" vertical="top"/>
    </xf>
    <xf numFmtId="0" fontId="15" fillId="4" borderId="65" xfId="0" applyFont="1" applyFill="1" applyBorder="1" applyAlignment="1">
      <alignment horizontal="center" vertical="top" wrapText="1"/>
    </xf>
    <xf numFmtId="0" fontId="15" fillId="4" borderId="70" xfId="0" applyFont="1" applyFill="1" applyBorder="1" applyAlignment="1">
      <alignment horizontal="center" vertical="top" wrapText="1"/>
    </xf>
    <xf numFmtId="0" fontId="14" fillId="0" borderId="34" xfId="0" applyFont="1" applyBorder="1" applyAlignment="1">
      <alignment wrapText="1"/>
    </xf>
    <xf numFmtId="0" fontId="14" fillId="0" borderId="35" xfId="0" applyFont="1" applyBorder="1" applyAlignment="1">
      <alignment wrapText="1"/>
    </xf>
    <xf numFmtId="0" fontId="14" fillId="0" borderId="36" xfId="0" applyFont="1" applyBorder="1" applyAlignment="1">
      <alignment wrapText="1"/>
    </xf>
    <xf numFmtId="164" fontId="14" fillId="0" borderId="34" xfId="0" applyNumberFormat="1" applyFont="1" applyBorder="1" applyAlignment="1">
      <alignment horizontal="center" vertical="center" wrapText="1"/>
    </xf>
    <xf numFmtId="164" fontId="14" fillId="0" borderId="36" xfId="0" applyNumberFormat="1" applyFont="1" applyBorder="1" applyAlignment="1">
      <alignment horizontal="center" vertical="center" wrapText="1"/>
    </xf>
    <xf numFmtId="0" fontId="13" fillId="4" borderId="34" xfId="0" applyFont="1" applyFill="1" applyBorder="1" applyAlignment="1">
      <alignment horizontal="center" wrapText="1"/>
    </xf>
    <xf numFmtId="0" fontId="13" fillId="4" borderId="35" xfId="0" applyFont="1" applyFill="1" applyBorder="1" applyAlignment="1">
      <alignment horizontal="center" wrapText="1"/>
    </xf>
    <xf numFmtId="0" fontId="13" fillId="4" borderId="36" xfId="0" applyFont="1" applyFill="1" applyBorder="1" applyAlignment="1">
      <alignment horizontal="center" wrapText="1"/>
    </xf>
    <xf numFmtId="0" fontId="14" fillId="0" borderId="40" xfId="0" applyFont="1" applyBorder="1" applyAlignment="1">
      <alignment vertical="center" wrapText="1"/>
    </xf>
    <xf numFmtId="0" fontId="14" fillId="0" borderId="51" xfId="0" applyFont="1" applyBorder="1" applyAlignment="1">
      <alignment vertical="center" wrapText="1"/>
    </xf>
    <xf numFmtId="0" fontId="14" fillId="0" borderId="50" xfId="0" applyFont="1" applyBorder="1" applyAlignment="1">
      <alignment wrapText="1"/>
    </xf>
    <xf numFmtId="0" fontId="14" fillId="0" borderId="49" xfId="0" applyFont="1" applyBorder="1" applyAlignment="1">
      <alignment wrapText="1"/>
    </xf>
    <xf numFmtId="0" fontId="14" fillId="0" borderId="3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31" xfId="0" applyFont="1" applyBorder="1" applyAlignment="1">
      <alignment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164" fontId="13" fillId="0" borderId="49" xfId="0" applyNumberFormat="1" applyFont="1" applyBorder="1" applyAlignment="1">
      <alignment horizontal="center" vertical="center" wrapText="1"/>
    </xf>
    <xf numFmtId="164" fontId="13" fillId="0" borderId="48" xfId="0" applyNumberFormat="1" applyFont="1" applyBorder="1" applyAlignment="1">
      <alignment horizontal="center" vertical="center" wrapText="1"/>
    </xf>
    <xf numFmtId="164" fontId="13" fillId="0" borderId="29" xfId="0" applyNumberFormat="1" applyFont="1" applyBorder="1" applyAlignment="1">
      <alignment horizontal="center" vertical="center" wrapText="1"/>
    </xf>
    <xf numFmtId="164" fontId="13" fillId="0" borderId="27" xfId="0" applyNumberFormat="1" applyFont="1" applyBorder="1" applyAlignment="1">
      <alignment horizontal="center" vertical="center" wrapText="1"/>
    </xf>
    <xf numFmtId="0" fontId="14" fillId="0" borderId="29" xfId="0" applyFont="1" applyBorder="1" applyAlignment="1">
      <alignment wrapText="1"/>
    </xf>
    <xf numFmtId="0" fontId="14" fillId="0" borderId="33" xfId="0" applyFont="1" applyBorder="1" applyAlignment="1">
      <alignment wrapText="1"/>
    </xf>
    <xf numFmtId="14" fontId="17" fillId="0" borderId="14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14" fontId="15" fillId="0" borderId="67" xfId="0" applyNumberFormat="1" applyFont="1" applyBorder="1" applyAlignment="1">
      <alignment horizontal="center" wrapText="1"/>
    </xf>
    <xf numFmtId="0" fontId="15" fillId="0" borderId="68" xfId="0" applyFont="1" applyBorder="1" applyAlignment="1">
      <alignment horizontal="center" wrapText="1"/>
    </xf>
    <xf numFmtId="0" fontId="15" fillId="0" borderId="69" xfId="0" applyFont="1" applyBorder="1" applyAlignment="1">
      <alignment horizontal="center" wrapText="1"/>
    </xf>
    <xf numFmtId="0" fontId="14" fillId="0" borderId="37" xfId="0" applyFont="1" applyBorder="1" applyAlignment="1">
      <alignment wrapText="1"/>
    </xf>
    <xf numFmtId="0" fontId="14" fillId="0" borderId="48" xfId="0" applyFont="1" applyBorder="1" applyAlignment="1">
      <alignment wrapText="1"/>
    </xf>
    <xf numFmtId="0" fontId="14" fillId="0" borderId="26" xfId="0" applyFont="1" applyBorder="1" applyAlignment="1">
      <alignment wrapText="1"/>
    </xf>
    <xf numFmtId="0" fontId="14" fillId="0" borderId="27" xfId="0" applyFont="1" applyBorder="1" applyAlignment="1">
      <alignment wrapText="1"/>
    </xf>
    <xf numFmtId="0" fontId="15" fillId="0" borderId="40" xfId="0" applyFont="1" applyBorder="1" applyAlignment="1">
      <alignment vertical="center" wrapText="1"/>
    </xf>
    <xf numFmtId="0" fontId="15" fillId="0" borderId="51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0" fontId="14" fillId="0" borderId="48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14" fillId="0" borderId="39" xfId="0" applyFont="1" applyBorder="1" applyAlignment="1">
      <alignment wrapText="1"/>
    </xf>
    <xf numFmtId="0" fontId="14" fillId="0" borderId="47" xfId="0" applyFont="1" applyBorder="1" applyAlignment="1">
      <alignment wrapText="1"/>
    </xf>
    <xf numFmtId="0" fontId="14" fillId="0" borderId="28" xfId="0" applyFont="1" applyBorder="1" applyAlignment="1">
      <alignment wrapText="1"/>
    </xf>
    <xf numFmtId="0" fontId="14" fillId="0" borderId="40" xfId="0" applyFont="1" applyBorder="1" applyAlignment="1">
      <alignment wrapText="1"/>
    </xf>
    <xf numFmtId="0" fontId="14" fillId="0" borderId="42" xfId="0" applyFont="1" applyBorder="1" applyAlignment="1">
      <alignment wrapText="1"/>
    </xf>
    <xf numFmtId="0" fontId="14" fillId="0" borderId="41" xfId="0" applyFont="1" applyBorder="1" applyAlignment="1">
      <alignment wrapText="1"/>
    </xf>
    <xf numFmtId="0" fontId="15" fillId="0" borderId="34" xfId="0" applyFont="1" applyBorder="1" applyAlignment="1">
      <alignment horizontal="center" wrapText="1"/>
    </xf>
    <xf numFmtId="0" fontId="15" fillId="0" borderId="35" xfId="0" applyFont="1" applyBorder="1" applyAlignment="1">
      <alignment horizontal="center" wrapText="1"/>
    </xf>
    <xf numFmtId="0" fontId="15" fillId="0" borderId="36" xfId="0" applyFont="1" applyBorder="1" applyAlignment="1">
      <alignment horizont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5" borderId="46" xfId="0" applyFont="1" applyFill="1" applyBorder="1" applyAlignment="1">
      <alignment wrapText="1"/>
    </xf>
    <xf numFmtId="0" fontId="14" fillId="5" borderId="24" xfId="0" applyFont="1" applyFill="1" applyBorder="1" applyAlignment="1">
      <alignment wrapText="1"/>
    </xf>
    <xf numFmtId="0" fontId="14" fillId="5" borderId="25" xfId="0" applyFont="1" applyFill="1" applyBorder="1" applyAlignment="1">
      <alignment wrapText="1"/>
    </xf>
    <xf numFmtId="0" fontId="13" fillId="5" borderId="7" xfId="0" applyFont="1" applyFill="1" applyBorder="1" applyAlignment="1">
      <alignment vertical="center" wrapText="1"/>
    </xf>
    <xf numFmtId="0" fontId="13" fillId="5" borderId="8" xfId="0" applyFont="1" applyFill="1" applyBorder="1" applyAlignment="1">
      <alignment vertical="center" wrapText="1"/>
    </xf>
    <xf numFmtId="0" fontId="13" fillId="5" borderId="61" xfId="0" applyFont="1" applyFill="1" applyBorder="1" applyAlignment="1">
      <alignment vertical="center" wrapText="1"/>
    </xf>
    <xf numFmtId="0" fontId="13" fillId="5" borderId="10" xfId="0" applyFont="1" applyFill="1" applyBorder="1" applyAlignment="1">
      <alignment vertical="center" wrapText="1"/>
    </xf>
    <xf numFmtId="0" fontId="13" fillId="5" borderId="11" xfId="0" applyFont="1" applyFill="1" applyBorder="1" applyAlignment="1">
      <alignment vertical="center" wrapText="1"/>
    </xf>
    <xf numFmtId="0" fontId="13" fillId="5" borderId="63" xfId="0" applyFont="1" applyFill="1" applyBorder="1" applyAlignment="1">
      <alignment vertical="center" wrapText="1"/>
    </xf>
    <xf numFmtId="0" fontId="13" fillId="5" borderId="62" xfId="0" applyFont="1" applyFill="1" applyBorder="1" applyAlignment="1">
      <alignment vertical="center" wrapText="1"/>
    </xf>
    <xf numFmtId="0" fontId="13" fillId="5" borderId="64" xfId="0" applyFont="1" applyFill="1" applyBorder="1" applyAlignment="1">
      <alignment vertical="center" wrapText="1"/>
    </xf>
    <xf numFmtId="0" fontId="15" fillId="0" borderId="62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5" fillId="0" borderId="64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3" fillId="4" borderId="37" xfId="0" applyFont="1" applyFill="1" applyBorder="1" applyAlignment="1">
      <alignment horizontal="center" vertical="center" wrapText="1"/>
    </xf>
    <xf numFmtId="0" fontId="13" fillId="4" borderId="48" xfId="0" applyFont="1" applyFill="1" applyBorder="1" applyAlignment="1">
      <alignment horizontal="center" vertical="center" wrapText="1"/>
    </xf>
    <xf numFmtId="0" fontId="13" fillId="4" borderId="26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13" fillId="4" borderId="49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horizontal="center" wrapText="1"/>
    </xf>
    <xf numFmtId="0" fontId="16" fillId="0" borderId="36" xfId="0" applyFont="1" applyBorder="1" applyAlignment="1">
      <alignment horizontal="center" wrapText="1"/>
    </xf>
    <xf numFmtId="0" fontId="14" fillId="0" borderId="52" xfId="0" applyFont="1" applyBorder="1" applyAlignment="1">
      <alignment wrapText="1"/>
    </xf>
    <xf numFmtId="14" fontId="14" fillId="0" borderId="34" xfId="0" applyNumberFormat="1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wrapText="1"/>
    </xf>
    <xf numFmtId="0" fontId="15" fillId="0" borderId="57" xfId="0" applyFont="1" applyBorder="1" applyAlignment="1">
      <alignment horizontal="center" wrapText="1"/>
    </xf>
    <xf numFmtId="0" fontId="15" fillId="0" borderId="58" xfId="0" applyFont="1" applyBorder="1" applyAlignment="1">
      <alignment horizont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wrapText="1"/>
    </xf>
    <xf numFmtId="0" fontId="14" fillId="0" borderId="66" xfId="0" applyFont="1" applyBorder="1" applyAlignment="1">
      <alignment wrapText="1"/>
    </xf>
    <xf numFmtId="0" fontId="15" fillId="6" borderId="21" xfId="0" applyFont="1" applyFill="1" applyBorder="1" applyAlignment="1">
      <alignment horizontal="center" wrapText="1"/>
    </xf>
    <xf numFmtId="0" fontId="15" fillId="6" borderId="20" xfId="0" applyFont="1" applyFill="1" applyBorder="1" applyAlignment="1">
      <alignment horizontal="center" wrapText="1"/>
    </xf>
    <xf numFmtId="0" fontId="15" fillId="6" borderId="22" xfId="0" applyFont="1" applyFill="1" applyBorder="1" applyAlignment="1">
      <alignment horizontal="center" wrapText="1"/>
    </xf>
    <xf numFmtId="0" fontId="14" fillId="0" borderId="38" xfId="0" applyFont="1" applyBorder="1" applyAlignment="1">
      <alignment wrapText="1"/>
    </xf>
    <xf numFmtId="0" fontId="13" fillId="4" borderId="53" xfId="0" applyFont="1" applyFill="1" applyBorder="1" applyAlignment="1">
      <alignment horizontal="center" wrapText="1"/>
    </xf>
    <xf numFmtId="0" fontId="13" fillId="4" borderId="54" xfId="0" applyFont="1" applyFill="1" applyBorder="1" applyAlignment="1">
      <alignment horizontal="center" wrapText="1"/>
    </xf>
    <xf numFmtId="0" fontId="13" fillId="4" borderId="55" xfId="0" applyFont="1" applyFill="1" applyBorder="1" applyAlignment="1">
      <alignment horizontal="center" wrapText="1"/>
    </xf>
    <xf numFmtId="0" fontId="6" fillId="8" borderId="3" xfId="0" applyFont="1" applyFill="1" applyBorder="1" applyAlignment="1" applyProtection="1">
      <alignment horizontal="center" vertical="center" wrapText="1"/>
    </xf>
    <xf numFmtId="0" fontId="6" fillId="8" borderId="4" xfId="0" applyFont="1" applyFill="1" applyBorder="1" applyAlignment="1" applyProtection="1">
      <alignment horizontal="center" vertical="center" wrapText="1"/>
    </xf>
    <xf numFmtId="165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166" fontId="7" fillId="7" borderId="71" xfId="0" applyNumberFormat="1" applyFont="1" applyFill="1" applyBorder="1" applyAlignment="1" applyProtection="1">
      <alignment horizontal="center" vertical="center" wrapText="1"/>
    </xf>
    <xf numFmtId="166" fontId="7" fillId="9" borderId="1" xfId="0" applyNumberFormat="1" applyFont="1" applyFill="1" applyBorder="1" applyAlignment="1" applyProtection="1">
      <alignment horizontal="center" vertical="center" wrapText="1"/>
    </xf>
    <xf numFmtId="166" fontId="8" fillId="10" borderId="1" xfId="0" applyNumberFormat="1" applyFont="1" applyFill="1" applyBorder="1" applyAlignment="1" applyProtection="1">
      <alignment horizontal="center" vertical="center" wrapText="1"/>
    </xf>
    <xf numFmtId="166" fontId="7" fillId="11" borderId="1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/>
      <protection locked="0"/>
    </xf>
    <xf numFmtId="16" fontId="25" fillId="0" borderId="0" xfId="0" applyNumberFormat="1" applyFont="1" applyAlignment="1" applyProtection="1">
      <alignment vertical="center"/>
      <protection locked="0"/>
    </xf>
    <xf numFmtId="16" fontId="0" fillId="0" borderId="0" xfId="0" applyNumberFormat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 applyProtection="1">
      <alignment vertical="center"/>
      <protection locked="0"/>
    </xf>
    <xf numFmtId="0" fontId="12" fillId="9" borderId="1" xfId="0" applyFont="1" applyFill="1" applyBorder="1" applyAlignment="1" applyProtection="1">
      <alignment horizontal="center" vertical="center" wrapText="1"/>
    </xf>
    <xf numFmtId="166" fontId="12" fillId="9" borderId="1" xfId="0" applyNumberFormat="1" applyFont="1" applyFill="1" applyBorder="1" applyAlignment="1" applyProtection="1">
      <alignment horizontal="center" wrapText="1"/>
    </xf>
    <xf numFmtId="166" fontId="12" fillId="9" borderId="1" xfId="0" applyNumberFormat="1" applyFont="1" applyFill="1" applyBorder="1" applyAlignment="1" applyProtection="1">
      <alignment horizontal="center"/>
    </xf>
    <xf numFmtId="2" fontId="0" fillId="9" borderId="1" xfId="0" applyNumberFormat="1" applyFill="1" applyBorder="1" applyAlignment="1" applyProtection="1">
      <alignment horizontal="left" vertical="center"/>
    </xf>
    <xf numFmtId="0" fontId="26" fillId="0" borderId="59" xfId="1" applyFont="1" applyFill="1" applyBorder="1" applyAlignment="1" applyProtection="1">
      <alignment horizontal="left" vertical="top"/>
      <protection locked="0"/>
    </xf>
    <xf numFmtId="0" fontId="26" fillId="0" borderId="60" xfId="1" applyFont="1" applyFill="1" applyBorder="1" applyAlignment="1" applyProtection="1">
      <alignment horizontal="left" vertical="top"/>
      <protection locked="0"/>
    </xf>
    <xf numFmtId="0" fontId="18" fillId="9" borderId="1" xfId="0" applyFont="1" applyFill="1" applyBorder="1" applyAlignment="1" applyProtection="1">
      <alignment horizontal="center"/>
    </xf>
    <xf numFmtId="0" fontId="21" fillId="0" borderId="0" xfId="0" applyFont="1" applyFill="1" applyAlignment="1" applyProtection="1">
      <alignment horizontal="center" vertical="center"/>
    </xf>
    <xf numFmtId="0" fontId="0" fillId="0" borderId="0" xfId="0" applyFill="1" applyProtection="1"/>
    <xf numFmtId="0" fontId="19" fillId="0" borderId="0" xfId="0" applyFont="1" applyFill="1" applyProtection="1"/>
    <xf numFmtId="0" fontId="0" fillId="0" borderId="0" xfId="0" applyFill="1" applyProtection="1">
      <protection locked="0"/>
    </xf>
    <xf numFmtId="0" fontId="21" fillId="12" borderId="0" xfId="0" applyFont="1" applyFill="1" applyAlignment="1" applyProtection="1">
      <alignment horizontal="center" vertical="center"/>
    </xf>
    <xf numFmtId="0" fontId="0" fillId="12" borderId="0" xfId="0" applyFill="1" applyProtection="1"/>
    <xf numFmtId="0" fontId="20" fillId="12" borderId="0" xfId="0" applyFont="1" applyFill="1" applyProtection="1"/>
    <xf numFmtId="0" fontId="22" fillId="12" borderId="0" xfId="0" applyFont="1" applyFill="1" applyAlignment="1" applyProtection="1">
      <alignment horizontal="left" vertical="center"/>
    </xf>
    <xf numFmtId="0" fontId="0" fillId="12" borderId="0" xfId="0" applyFill="1" applyAlignment="1" applyProtection="1">
      <alignment vertical="center"/>
    </xf>
    <xf numFmtId="0" fontId="5" fillId="12" borderId="0" xfId="0" applyFont="1" applyFill="1" applyAlignment="1" applyProtection="1">
      <alignment horizontal="center" vertical="center"/>
    </xf>
    <xf numFmtId="0" fontId="5" fillId="12" borderId="0" xfId="0" applyFont="1" applyFill="1" applyProtection="1"/>
    <xf numFmtId="0" fontId="5" fillId="12" borderId="0" xfId="0" applyFont="1" applyFill="1" applyAlignment="1" applyProtection="1">
      <alignment horizontal="center"/>
    </xf>
    <xf numFmtId="0" fontId="0" fillId="12" borderId="0" xfId="0" applyFill="1" applyProtection="1">
      <protection locked="0"/>
    </xf>
    <xf numFmtId="0" fontId="25" fillId="12" borderId="0" xfId="0" applyFont="1" applyFill="1" applyAlignment="1" applyProtection="1">
      <alignment horizontal="center" vertical="center"/>
      <protection locked="0"/>
    </xf>
    <xf numFmtId="0" fontId="0" fillId="12" borderId="0" xfId="0" applyFill="1" applyAlignment="1" applyProtection="1">
      <alignment vertical="center"/>
      <protection locked="0"/>
    </xf>
    <xf numFmtId="0" fontId="19" fillId="12" borderId="0" xfId="0" applyFont="1" applyFill="1" applyProtection="1">
      <protection locked="0"/>
    </xf>
    <xf numFmtId="0" fontId="19" fillId="12" borderId="0" xfId="0" applyFont="1" applyFill="1" applyProtection="1"/>
    <xf numFmtId="0" fontId="27" fillId="12" borderId="0" xfId="0" applyFont="1" applyFill="1" applyProtection="1"/>
    <xf numFmtId="0" fontId="27" fillId="12" borderId="0" xfId="0" applyFont="1" applyFill="1" applyAlignment="1" applyProtection="1">
      <alignment horizontal="center" vertical="center"/>
    </xf>
    <xf numFmtId="0" fontId="28" fillId="12" borderId="0" xfId="0" applyFont="1" applyFill="1" applyProtection="1"/>
    <xf numFmtId="0" fontId="19" fillId="0" borderId="0" xfId="0" applyFont="1" applyProtection="1">
      <protection locked="0"/>
    </xf>
    <xf numFmtId="0" fontId="29" fillId="0" borderId="0" xfId="0" applyFont="1" applyFill="1" applyBorder="1" applyAlignment="1" applyProtection="1">
      <alignment horizontal="justify" vertical="center" wrapText="1"/>
      <protection locked="0"/>
    </xf>
    <xf numFmtId="0" fontId="30" fillId="12" borderId="0" xfId="0" applyFont="1" applyFill="1" applyProtection="1"/>
    <xf numFmtId="0" fontId="30" fillId="12" borderId="0" xfId="0" applyFont="1" applyFill="1" applyAlignment="1" applyProtection="1">
      <alignment horizontal="center"/>
    </xf>
    <xf numFmtId="0" fontId="4" fillId="9" borderId="72" xfId="0" applyFont="1" applyFill="1" applyBorder="1" applyAlignment="1" applyProtection="1">
      <alignment horizontal="center" vertical="center" wrapText="1"/>
    </xf>
    <xf numFmtId="0" fontId="23" fillId="9" borderId="73" xfId="0" applyFont="1" applyFill="1" applyBorder="1" applyAlignment="1" applyProtection="1">
      <alignment horizontal="center" vertical="center" wrapText="1"/>
    </xf>
    <xf numFmtId="0" fontId="23" fillId="9" borderId="73" xfId="0" applyFont="1" applyFill="1" applyBorder="1" applyAlignment="1" applyProtection="1">
      <alignment vertical="center" wrapText="1"/>
    </xf>
    <xf numFmtId="0" fontId="23" fillId="10" borderId="73" xfId="0" applyFont="1" applyFill="1" applyBorder="1" applyAlignment="1" applyProtection="1">
      <alignment vertical="center" wrapText="1"/>
    </xf>
    <xf numFmtId="0" fontId="24" fillId="10" borderId="73" xfId="0" applyFont="1" applyFill="1" applyBorder="1" applyAlignment="1" applyProtection="1">
      <alignment horizontal="center" vertical="center" wrapText="1"/>
    </xf>
    <xf numFmtId="0" fontId="23" fillId="11" borderId="74" xfId="0" applyFont="1" applyFill="1" applyBorder="1" applyAlignment="1" applyProtection="1">
      <alignment horizontal="center" vertical="center" wrapText="1"/>
    </xf>
    <xf numFmtId="0" fontId="2" fillId="0" borderId="59" xfId="1" applyFill="1" applyBorder="1" applyAlignment="1" applyProtection="1">
      <alignment horizontal="left" vertical="top"/>
      <protection locked="0"/>
    </xf>
    <xf numFmtId="0" fontId="14" fillId="5" borderId="37" xfId="0" applyFont="1" applyFill="1" applyBorder="1" applyAlignment="1">
      <alignment horizontal="center" vertical="center" wrapText="1"/>
    </xf>
    <xf numFmtId="0" fontId="14" fillId="5" borderId="49" xfId="0" applyFont="1" applyFill="1" applyBorder="1" applyAlignment="1">
      <alignment horizontal="center" vertical="center" wrapText="1"/>
    </xf>
    <xf numFmtId="0" fontId="14" fillId="5" borderId="48" xfId="0" applyFont="1" applyFill="1" applyBorder="1" applyAlignment="1">
      <alignment horizontal="center" vertical="center" wrapText="1"/>
    </xf>
    <xf numFmtId="0" fontId="14" fillId="5" borderId="26" xfId="0" applyFont="1" applyFill="1" applyBorder="1" applyAlignment="1">
      <alignment horizontal="center" vertical="center" wrapText="1"/>
    </xf>
    <xf numFmtId="0" fontId="14" fillId="5" borderId="29" xfId="0" applyFont="1" applyFill="1" applyBorder="1" applyAlignment="1">
      <alignment horizontal="center" vertical="center" wrapText="1"/>
    </xf>
    <xf numFmtId="0" fontId="14" fillId="5" borderId="27" xfId="0" applyFont="1" applyFill="1" applyBorder="1" applyAlignment="1">
      <alignment horizontal="center" vertical="center" wrapText="1"/>
    </xf>
    <xf numFmtId="44" fontId="14" fillId="0" borderId="37" xfId="0" applyNumberFormat="1" applyFont="1" applyBorder="1" applyAlignment="1">
      <alignment horizontal="center" vertical="center" wrapText="1"/>
    </xf>
    <xf numFmtId="44" fontId="14" fillId="0" borderId="48" xfId="0" applyNumberFormat="1" applyFont="1" applyBorder="1" applyAlignment="1">
      <alignment horizontal="center" vertical="center" wrapText="1"/>
    </xf>
    <xf numFmtId="44" fontId="14" fillId="0" borderId="26" xfId="0" applyNumberFormat="1" applyFont="1" applyBorder="1" applyAlignment="1">
      <alignment horizontal="center" vertical="center" wrapText="1"/>
    </xf>
    <xf numFmtId="44" fontId="14" fillId="0" borderId="27" xfId="0" applyNumberFormat="1" applyFont="1" applyBorder="1" applyAlignment="1">
      <alignment horizontal="center" vertical="center" wrapText="1"/>
    </xf>
    <xf numFmtId="164" fontId="14" fillId="5" borderId="62" xfId="0" applyNumberFormat="1" applyFont="1" applyFill="1" applyBorder="1" applyAlignment="1">
      <alignment horizontal="center" vertical="center" wrapText="1"/>
    </xf>
    <xf numFmtId="164" fontId="14" fillId="5" borderId="8" xfId="0" applyNumberFormat="1" applyFont="1" applyFill="1" applyBorder="1" applyAlignment="1">
      <alignment horizontal="center" vertical="center" wrapText="1"/>
    </xf>
    <xf numFmtId="164" fontId="14" fillId="5" borderId="61" xfId="0" applyNumberFormat="1" applyFont="1" applyFill="1" applyBorder="1" applyAlignment="1">
      <alignment horizontal="center" vertical="center" wrapText="1"/>
    </xf>
    <xf numFmtId="164" fontId="14" fillId="5" borderId="64" xfId="0" applyNumberFormat="1" applyFont="1" applyFill="1" applyBorder="1" applyAlignment="1">
      <alignment horizontal="center" vertical="center" wrapText="1"/>
    </xf>
    <xf numFmtId="164" fontId="14" fillId="5" borderId="11" xfId="0" applyNumberFormat="1" applyFont="1" applyFill="1" applyBorder="1" applyAlignment="1">
      <alignment horizontal="center" vertical="center" wrapText="1"/>
    </xf>
    <xf numFmtId="164" fontId="14" fillId="5" borderId="63" xfId="0" applyNumberFormat="1" applyFont="1" applyFill="1" applyBorder="1" applyAlignment="1">
      <alignment horizontal="center" vertical="center" wrapText="1"/>
    </xf>
    <xf numFmtId="164" fontId="15" fillId="0" borderId="49" xfId="0" applyNumberFormat="1" applyFont="1" applyBorder="1" applyAlignment="1">
      <alignment horizontal="center" vertical="center" wrapText="1"/>
    </xf>
    <xf numFmtId="164" fontId="15" fillId="0" borderId="48" xfId="0" applyNumberFormat="1" applyFont="1" applyBorder="1" applyAlignment="1">
      <alignment horizontal="center" vertical="center" wrapText="1"/>
    </xf>
    <xf numFmtId="164" fontId="15" fillId="0" borderId="29" xfId="0" applyNumberFormat="1" applyFont="1" applyBorder="1" applyAlignment="1">
      <alignment horizontal="center" vertical="center" wrapText="1"/>
    </xf>
    <xf numFmtId="164" fontId="15" fillId="0" borderId="27" xfId="0" applyNumberFormat="1" applyFont="1" applyBorder="1" applyAlignment="1">
      <alignment horizontal="center" vertical="center" wrapText="1"/>
    </xf>
    <xf numFmtId="0" fontId="14" fillId="5" borderId="75" xfId="0" applyFont="1" applyFill="1" applyBorder="1" applyAlignment="1">
      <alignment wrapText="1"/>
    </xf>
    <xf numFmtId="0" fontId="14" fillId="0" borderId="8" xfId="0" applyFont="1" applyBorder="1" applyAlignment="1">
      <alignment wrapText="1"/>
    </xf>
    <xf numFmtId="0" fontId="14" fillId="0" borderId="76" xfId="0" applyFont="1" applyBorder="1" applyAlignment="1">
      <alignment wrapText="1"/>
    </xf>
    <xf numFmtId="0" fontId="14" fillId="5" borderId="0" xfId="0" applyFont="1" applyFill="1" applyBorder="1" applyAlignment="1">
      <alignment wrapText="1"/>
    </xf>
    <xf numFmtId="0" fontId="14" fillId="5" borderId="77" xfId="0" applyFont="1" applyFill="1" applyBorder="1" applyAlignment="1">
      <alignment wrapText="1"/>
    </xf>
    <xf numFmtId="0" fontId="14" fillId="5" borderId="23" xfId="0" applyFont="1" applyFill="1" applyBorder="1" applyAlignment="1">
      <alignment wrapText="1"/>
    </xf>
    <xf numFmtId="0" fontId="14" fillId="5" borderId="31" xfId="0" applyFont="1" applyFill="1" applyBorder="1" applyAlignment="1">
      <alignment wrapText="1"/>
    </xf>
    <xf numFmtId="0" fontId="14" fillId="5" borderId="52" xfId="0" applyFont="1" applyFill="1" applyBorder="1" applyAlignment="1">
      <alignment wrapText="1"/>
    </xf>
    <xf numFmtId="0" fontId="14" fillId="0" borderId="20" xfId="0" applyFont="1" applyBorder="1" applyAlignment="1">
      <alignment wrapText="1"/>
    </xf>
    <xf numFmtId="0" fontId="14" fillId="5" borderId="78" xfId="0" applyFont="1" applyFill="1" applyBorder="1" applyAlignment="1">
      <alignment wrapText="1"/>
    </xf>
    <xf numFmtId="0" fontId="14" fillId="5" borderId="38" xfId="0" applyFont="1" applyFill="1" applyBorder="1" applyAlignment="1">
      <alignment wrapText="1"/>
    </xf>
    <xf numFmtId="0" fontId="14" fillId="0" borderId="79" xfId="0" applyFont="1" applyBorder="1" applyAlignment="1">
      <alignment wrapText="1"/>
    </xf>
    <xf numFmtId="0" fontId="14" fillId="0" borderId="13" xfId="0" applyFont="1" applyBorder="1" applyAlignment="1">
      <alignment wrapText="1"/>
    </xf>
  </cellXfs>
  <cellStyles count="3">
    <cellStyle name="Hiperłącze" xfId="1" builtinId="8"/>
    <cellStyle name="Normal 2" xfId="2" xr:uid="{00000000-0005-0000-0000-000001000000}"/>
    <cellStyle name="Normalny" xfId="0" builtinId="0"/>
  </cellStyles>
  <dxfs count="48">
    <dxf>
      <font>
        <color theme="9" tint="0.59996337778862885"/>
      </font>
      <fill>
        <patternFill>
          <bgColor theme="9" tint="0.79998168889431442"/>
        </patternFill>
      </fill>
    </dxf>
    <dxf>
      <font>
        <color theme="9" tint="0.59996337778862885"/>
      </font>
      <fill>
        <patternFill>
          <bgColor theme="9" tint="0.79998168889431442"/>
        </patternFill>
      </fill>
    </dxf>
    <dxf>
      <font>
        <color theme="9" tint="0.59996337778862885"/>
      </font>
      <fill>
        <patternFill>
          <bgColor theme="9" tint="0.79998168889431442"/>
        </patternFill>
      </fill>
    </dxf>
    <dxf>
      <font>
        <color theme="9" tint="0.59996337778862885"/>
      </font>
      <fill>
        <patternFill>
          <bgColor theme="9" tint="0.79998168889431442"/>
        </patternFill>
      </fill>
    </dxf>
    <dxf>
      <font>
        <color theme="9" tint="0.59996337778862885"/>
      </font>
      <fill>
        <patternFill>
          <bgColor theme="9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9" tint="0.59996337778862885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59996337778862885"/>
      </font>
      <fill>
        <patternFill>
          <bgColor theme="9" tint="0.79998168889431442"/>
        </patternFill>
      </fill>
    </dxf>
    <dxf>
      <font>
        <color theme="9" tint="0.59996337778862885"/>
      </font>
      <fill>
        <patternFill>
          <bgColor theme="9" tint="0.79998168889431442"/>
        </patternFill>
      </fill>
    </dxf>
    <dxf>
      <font>
        <color theme="9" tint="0.59996337778862885"/>
      </font>
      <fill>
        <patternFill>
          <bgColor theme="9" tint="0.79998168889431442"/>
        </patternFill>
      </fill>
    </dxf>
    <dxf>
      <font>
        <color theme="9" tint="0.59996337778862885"/>
      </font>
      <fill>
        <patternFill>
          <bgColor theme="9" tint="0.79998168889431442"/>
        </patternFill>
      </fill>
    </dxf>
    <dxf>
      <font>
        <color theme="9" tint="0.59996337778862885"/>
      </font>
      <fill>
        <patternFill>
          <bgColor theme="9" tint="0.79998168889431442"/>
        </patternFill>
      </fill>
    </dxf>
    <dxf>
      <font>
        <color theme="9" tint="0.59996337778862885"/>
      </font>
      <fill>
        <patternFill>
          <bgColor theme="9" tint="0.79998168889431442"/>
        </patternFill>
      </fill>
    </dxf>
    <dxf>
      <font>
        <color theme="9" tint="0.59996337778862885"/>
      </font>
      <fill>
        <patternFill>
          <bgColor theme="9" tint="0.79998168889431442"/>
        </patternFill>
      </fill>
    </dxf>
    <dxf>
      <font>
        <color theme="9" tint="0.59996337778862885"/>
      </font>
      <fill>
        <patternFill>
          <bgColor theme="9" tint="0.79998168889431442"/>
        </patternFill>
      </fill>
    </dxf>
    <dxf>
      <font>
        <color theme="9" tint="0.59996337778862885"/>
      </font>
      <fill>
        <patternFill>
          <bgColor theme="9" tint="0.79998168889431442"/>
        </patternFill>
      </fill>
    </dxf>
    <dxf>
      <font>
        <color theme="9" tint="0.59996337778862885"/>
      </font>
      <fill>
        <patternFill>
          <bgColor theme="9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9" tint="0.59996337778862885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59996337778862885"/>
      </font>
      <fill>
        <patternFill>
          <bgColor theme="9" tint="0.79998168889431442"/>
        </patternFill>
      </fill>
    </dxf>
    <dxf>
      <font>
        <color theme="9" tint="0.59996337778862885"/>
      </font>
      <fill>
        <patternFill>
          <bgColor theme="9" tint="0.79998168889431442"/>
        </patternFill>
      </fill>
    </dxf>
    <dxf>
      <font>
        <color theme="9" tint="0.59996337778862885"/>
      </font>
      <fill>
        <patternFill>
          <bgColor theme="9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9" tint="0.59996337778862885"/>
      </font>
      <fill>
        <patternFill>
          <bgColor theme="9" tint="0.79998168889431442"/>
        </patternFill>
      </fill>
    </dxf>
    <dxf>
      <font>
        <color theme="9" tint="0.59996337778862885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59996337778862885"/>
      </font>
      <fill>
        <patternFill>
          <bgColor theme="9" tint="0.79998168889431442"/>
        </patternFill>
      </fill>
    </dxf>
    <dxf>
      <font>
        <color theme="9" tint="0.59996337778862885"/>
      </font>
      <fill>
        <patternFill>
          <bgColor theme="9" tint="0.79998168889431442"/>
        </patternFill>
      </fill>
    </dxf>
    <dxf>
      <font>
        <color theme="9" tint="0.59996337778862885"/>
      </font>
      <fill>
        <patternFill>
          <bgColor theme="9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9" tint="0.59996337778862885"/>
      </font>
      <fill>
        <patternFill>
          <bgColor theme="9" tint="0.79998168889431442"/>
        </patternFill>
      </fill>
    </dxf>
    <dxf>
      <font>
        <color theme="9" tint="0.59996337778862885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59996337778862885"/>
      </font>
      <fill>
        <patternFill>
          <bgColor theme="9" tint="0.79998168889431442"/>
        </patternFill>
      </fill>
    </dxf>
    <dxf>
      <font>
        <color theme="9" tint="0.59996337778862885"/>
      </font>
      <fill>
        <patternFill>
          <bgColor theme="9" tint="0.79998168889431442"/>
        </patternFill>
      </fill>
    </dxf>
    <dxf>
      <font>
        <color theme="9" tint="0.59996337778862885"/>
      </font>
      <fill>
        <patternFill>
          <bgColor theme="9" tint="0.79998168889431442"/>
        </patternFill>
      </fill>
    </dxf>
    <dxf>
      <font>
        <color theme="9" tint="0.59996337778862885"/>
      </font>
      <fill>
        <patternFill>
          <bgColor theme="9" tint="0.79998168889431442"/>
        </patternFill>
      </fill>
    </dxf>
    <dxf>
      <font>
        <color theme="9" tint="0.59996337778862885"/>
      </font>
      <fill>
        <patternFill>
          <bgColor theme="9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9" tint="0.59996337778862885"/>
      </font>
      <fill>
        <patternFill>
          <bgColor theme="9" tint="0.79998168889431442"/>
        </patternFill>
      </fill>
    </dxf>
    <dxf>
      <font>
        <color theme="9" tint="0.59996337778862885"/>
      </font>
      <fill>
        <patternFill>
          <bgColor theme="9" tint="0.79998168889431442"/>
        </patternFill>
      </fill>
    </dxf>
    <dxf>
      <font>
        <color theme="9" tint="0.59996337778862885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59996337778862885"/>
      </font>
      <fill>
        <patternFill>
          <bgColor theme="9" tint="0.79998168889431442"/>
        </patternFill>
      </fill>
    </dxf>
    <dxf>
      <font>
        <color theme="9" tint="0.59996337778862885"/>
      </font>
      <fill>
        <patternFill>
          <bgColor theme="9" tint="0.79998168889431442"/>
        </patternFill>
      </fill>
    </dxf>
    <dxf>
      <font>
        <color theme="9" tint="0.59996337778862885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S59"/>
  <sheetViews>
    <sheetView showZeros="0" tabSelected="1" zoomScaleNormal="100" workbookViewId="0">
      <selection activeCell="E12" sqref="E12:F12"/>
    </sheetView>
  </sheetViews>
  <sheetFormatPr defaultColWidth="0" defaultRowHeight="14.25" zeroHeight="1"/>
  <cols>
    <col min="1" max="1" width="2.3984375" style="162" customWidth="1"/>
    <col min="2" max="2" width="7.73046875" style="159" customWidth="1"/>
    <col min="3" max="3" width="16.73046875" style="161" customWidth="1"/>
    <col min="4" max="4" width="15.1328125" style="161" customWidth="1"/>
    <col min="5" max="5" width="18.3984375" style="160" customWidth="1"/>
    <col min="6" max="6" width="21.265625" style="160" customWidth="1"/>
    <col min="7" max="7" width="20.59765625" style="160" customWidth="1"/>
    <col min="8" max="8" width="6.640625E-2" style="160" hidden="1" customWidth="1"/>
    <col min="9" max="9" width="7.9296875" style="160" customWidth="1"/>
    <col min="10" max="10" width="13.265625" style="160" customWidth="1"/>
    <col min="11" max="11" width="13.3984375" style="160" customWidth="1"/>
    <col min="12" max="12" width="13.59765625" style="160" customWidth="1"/>
    <col min="13" max="13" width="11.33203125" style="160" customWidth="1"/>
    <col min="14" max="14" width="13.06640625" style="160" customWidth="1"/>
    <col min="15" max="15" width="6.53125" style="162" customWidth="1"/>
    <col min="16" max="16" width="6.53125" style="162" hidden="1"/>
    <col min="17" max="17" width="17.265625" style="162" hidden="1"/>
    <col min="18" max="16384" width="6.53125" style="162" hidden="1"/>
  </cols>
  <sheetData>
    <row r="1" spans="1:18" s="2" customFormat="1" ht="13.25" customHeight="1" thickBot="1">
      <c r="A1" s="171"/>
      <c r="B1" s="163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75"/>
    </row>
    <row r="2" spans="1:18" s="2" customFormat="1" ht="24" customHeight="1">
      <c r="A2" s="171"/>
      <c r="B2" s="163"/>
      <c r="C2" s="164"/>
      <c r="D2" s="21" t="s">
        <v>1</v>
      </c>
      <c r="E2" s="22"/>
      <c r="F2" s="22"/>
      <c r="G2" s="22"/>
      <c r="H2" s="22"/>
      <c r="I2" s="22"/>
      <c r="J2" s="22"/>
      <c r="K2" s="22"/>
      <c r="L2" s="23"/>
      <c r="M2" s="175"/>
      <c r="N2" s="175"/>
      <c r="O2" s="175"/>
      <c r="Q2" s="3"/>
    </row>
    <row r="3" spans="1:18" s="2" customFormat="1" ht="18.850000000000001" customHeight="1" thickBot="1">
      <c r="A3" s="171"/>
      <c r="B3" s="163"/>
      <c r="C3" s="164"/>
      <c r="D3" s="24" t="s">
        <v>0</v>
      </c>
      <c r="E3" s="25"/>
      <c r="F3" s="25"/>
      <c r="G3" s="25"/>
      <c r="H3" s="25"/>
      <c r="I3" s="25"/>
      <c r="J3" s="25"/>
      <c r="K3" s="25"/>
      <c r="L3" s="26"/>
      <c r="M3" s="175"/>
      <c r="N3" s="175"/>
      <c r="O3" s="175"/>
    </row>
    <row r="4" spans="1:18" s="2" customFormat="1" ht="18.850000000000001" customHeight="1">
      <c r="A4" s="171"/>
      <c r="B4" s="163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75"/>
    </row>
    <row r="5" spans="1:18" s="179" customFormat="1" ht="12.85" customHeight="1">
      <c r="A5" s="174"/>
      <c r="B5" s="182">
        <v>1</v>
      </c>
      <c r="C5" s="181" t="s">
        <v>52</v>
      </c>
      <c r="D5" s="175"/>
      <c r="E5" s="176"/>
      <c r="F5" s="176"/>
      <c r="G5" s="177"/>
      <c r="H5" s="177"/>
      <c r="I5" s="176"/>
      <c r="J5" s="176"/>
      <c r="K5" s="178"/>
      <c r="L5" s="178"/>
      <c r="M5" s="178"/>
      <c r="N5" s="175"/>
      <c r="O5" s="175"/>
    </row>
    <row r="6" spans="1:18" s="179" customFormat="1" ht="12.85" customHeight="1">
      <c r="A6" s="174"/>
      <c r="B6" s="182">
        <v>2</v>
      </c>
      <c r="C6" s="181" t="s">
        <v>46</v>
      </c>
      <c r="D6" s="175"/>
      <c r="E6" s="176"/>
      <c r="F6" s="176"/>
      <c r="G6" s="177"/>
      <c r="H6" s="177"/>
      <c r="I6" s="176"/>
      <c r="J6" s="176"/>
      <c r="K6" s="178"/>
      <c r="L6" s="178"/>
      <c r="M6" s="178"/>
      <c r="N6" s="175"/>
      <c r="O6" s="175"/>
    </row>
    <row r="7" spans="1:18" s="179" customFormat="1" ht="12.85" customHeight="1">
      <c r="A7" s="174"/>
      <c r="B7" s="182">
        <v>3</v>
      </c>
      <c r="C7" s="181" t="s">
        <v>53</v>
      </c>
      <c r="D7" s="175"/>
      <c r="E7" s="176"/>
      <c r="F7" s="176"/>
      <c r="G7" s="177"/>
      <c r="H7" s="177"/>
      <c r="I7" s="176"/>
      <c r="J7" s="176"/>
      <c r="K7" s="178"/>
      <c r="L7" s="178"/>
      <c r="M7" s="178"/>
      <c r="N7" s="175"/>
      <c r="O7" s="175"/>
    </row>
    <row r="8" spans="1:18" s="179" customFormat="1" ht="12.85" customHeight="1">
      <c r="A8" s="174"/>
      <c r="B8" s="182">
        <v>4</v>
      </c>
      <c r="C8" s="181" t="s">
        <v>51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Q8" s="180" t="s">
        <v>49</v>
      </c>
    </row>
    <row r="9" spans="1:18" s="179" customFormat="1" ht="12.85" customHeight="1">
      <c r="A9" s="174"/>
      <c r="B9" s="182">
        <v>5</v>
      </c>
      <c r="C9" s="181" t="s">
        <v>47</v>
      </c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Q9" s="5" t="s">
        <v>48</v>
      </c>
    </row>
    <row r="10" spans="1:18" s="2" customFormat="1">
      <c r="A10" s="171"/>
      <c r="B10" s="165"/>
      <c r="C10" s="165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Q10" s="4"/>
    </row>
    <row r="11" spans="1:18" s="2" customFormat="1" ht="15" customHeight="1">
      <c r="A11" s="171"/>
      <c r="B11" s="163"/>
      <c r="C11" s="155" t="s">
        <v>60</v>
      </c>
      <c r="D11" s="155"/>
      <c r="E11" s="156"/>
      <c r="F11" s="157"/>
      <c r="G11" s="158" t="s">
        <v>58</v>
      </c>
      <c r="H11" s="158"/>
      <c r="I11" s="158"/>
      <c r="J11" s="158"/>
      <c r="K11" s="164"/>
      <c r="L11" s="164"/>
      <c r="M11" s="164"/>
      <c r="N11" s="164"/>
      <c r="O11" s="164"/>
    </row>
    <row r="12" spans="1:18" s="2" customFormat="1" ht="15" customHeight="1">
      <c r="A12" s="171"/>
      <c r="B12" s="163"/>
      <c r="C12" s="155" t="s">
        <v>61</v>
      </c>
      <c r="D12" s="155"/>
      <c r="E12" s="156"/>
      <c r="F12" s="157"/>
      <c r="G12" s="152" t="s">
        <v>5</v>
      </c>
      <c r="H12" s="152"/>
      <c r="I12" s="152"/>
      <c r="J12" s="153">
        <v>280</v>
      </c>
      <c r="K12" s="164"/>
      <c r="L12" s="164"/>
      <c r="M12" s="164"/>
      <c r="N12" s="164"/>
      <c r="O12" s="164"/>
    </row>
    <row r="13" spans="1:18" s="2" customFormat="1">
      <c r="A13" s="171"/>
      <c r="B13" s="163"/>
      <c r="C13" s="27" t="s">
        <v>43</v>
      </c>
      <c r="D13" s="27"/>
      <c r="E13" s="156"/>
      <c r="F13" s="157"/>
      <c r="G13" s="152" t="s">
        <v>6</v>
      </c>
      <c r="H13" s="152"/>
      <c r="I13" s="152"/>
      <c r="J13" s="153">
        <v>250</v>
      </c>
      <c r="K13" s="164"/>
      <c r="L13" s="164"/>
      <c r="M13" s="164"/>
      <c r="N13" s="164"/>
      <c r="O13" s="164"/>
    </row>
    <row r="14" spans="1:18" s="2" customFormat="1">
      <c r="A14" s="171"/>
      <c r="B14" s="163"/>
      <c r="C14" s="27" t="s">
        <v>44</v>
      </c>
      <c r="D14" s="27"/>
      <c r="E14" s="156"/>
      <c r="F14" s="157"/>
      <c r="G14" s="152" t="s">
        <v>2</v>
      </c>
      <c r="H14" s="152"/>
      <c r="I14" s="152"/>
      <c r="J14" s="154">
        <v>90</v>
      </c>
      <c r="K14" s="164"/>
      <c r="L14" s="164"/>
      <c r="M14" s="164"/>
      <c r="N14" s="164"/>
      <c r="O14" s="164"/>
      <c r="Q14" s="6">
        <v>44616</v>
      </c>
      <c r="R14" s="6"/>
    </row>
    <row r="15" spans="1:18" s="2" customFormat="1">
      <c r="A15" s="171"/>
      <c r="B15" s="163"/>
      <c r="C15" s="27" t="s">
        <v>45</v>
      </c>
      <c r="D15" s="27"/>
      <c r="E15" s="189"/>
      <c r="F15" s="157"/>
      <c r="G15" s="152" t="s">
        <v>4</v>
      </c>
      <c r="H15" s="152"/>
      <c r="I15" s="152"/>
      <c r="J15" s="154">
        <v>210</v>
      </c>
      <c r="K15" s="164"/>
      <c r="L15" s="164"/>
      <c r="M15" s="164"/>
      <c r="N15" s="164"/>
      <c r="O15" s="164"/>
      <c r="Q15" s="6">
        <v>44617</v>
      </c>
      <c r="R15" s="6">
        <v>44618</v>
      </c>
    </row>
    <row r="16" spans="1:18" s="2" customFormat="1" ht="14.65" thickBot="1">
      <c r="A16" s="171"/>
      <c r="B16" s="163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Q16" s="6"/>
      <c r="R16" s="6">
        <v>44619</v>
      </c>
    </row>
    <row r="17" spans="1:19" s="147" customFormat="1" ht="28.25" customHeight="1" thickBot="1">
      <c r="A17" s="172"/>
      <c r="B17" s="183"/>
      <c r="C17" s="184" t="s">
        <v>13</v>
      </c>
      <c r="D17" s="184" t="s">
        <v>12</v>
      </c>
      <c r="E17" s="184" t="s">
        <v>11</v>
      </c>
      <c r="F17" s="185" t="s">
        <v>9</v>
      </c>
      <c r="G17" s="185" t="s">
        <v>10</v>
      </c>
      <c r="H17" s="184"/>
      <c r="I17" s="185" t="s">
        <v>7</v>
      </c>
      <c r="J17" s="184" t="s">
        <v>8</v>
      </c>
      <c r="K17" s="186" t="s">
        <v>40</v>
      </c>
      <c r="L17" s="187" t="s">
        <v>14</v>
      </c>
      <c r="M17" s="187" t="s">
        <v>3</v>
      </c>
      <c r="N17" s="188" t="s">
        <v>33</v>
      </c>
      <c r="O17" s="164"/>
      <c r="R17" s="148">
        <v>44620</v>
      </c>
    </row>
    <row r="18" spans="1:19" s="7" customFormat="1">
      <c r="A18" s="173"/>
      <c r="B18" s="163"/>
      <c r="C18" s="166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4"/>
      <c r="Q18" s="149"/>
      <c r="R18" s="149"/>
    </row>
    <row r="19" spans="1:19" s="7" customFormat="1">
      <c r="A19" s="173"/>
      <c r="B19" s="137" t="s">
        <v>54</v>
      </c>
      <c r="C19" s="150"/>
      <c r="D19" s="150"/>
      <c r="E19" s="9"/>
      <c r="F19" s="139"/>
      <c r="G19" s="139"/>
      <c r="H19" s="8">
        <f>G19-F19</f>
        <v>0</v>
      </c>
      <c r="I19" s="141" t="str">
        <f>IF(F19="","",IF(H19&gt;=2,G19-F19,"Minimum 2 noce!"))</f>
        <v/>
      </c>
      <c r="J19" s="13" t="str">
        <f>IF(C19="","",IF(C20="",$J$12,$J$13))</f>
        <v/>
      </c>
      <c r="K19" s="143" t="str">
        <f>IF(J19="","",IF(I19="","",IF(G19="","",IF(G19-F19=1,"", I19*J19))))</f>
        <v/>
      </c>
      <c r="L19" s="144" t="str">
        <f>IF(C19="","",IF(E19=$Q$8,90,0))</f>
        <v/>
      </c>
      <c r="M19" s="145">
        <f>IF(C19="",0,$J$15)</f>
        <v>0</v>
      </c>
      <c r="N19" s="146">
        <f>SUM(K19:M19)</f>
        <v>0</v>
      </c>
      <c r="O19" s="164"/>
    </row>
    <row r="20" spans="1:19" s="7" customFormat="1">
      <c r="A20" s="173"/>
      <c r="B20" s="138"/>
      <c r="C20" s="150"/>
      <c r="D20" s="150"/>
      <c r="E20" s="9"/>
      <c r="F20" s="140"/>
      <c r="G20" s="140"/>
      <c r="H20" s="8">
        <f t="shared" ref="H20" si="0">G20-F20</f>
        <v>0</v>
      </c>
      <c r="I20" s="142"/>
      <c r="J20" s="13" t="str">
        <f>IF(C20="","",IF(C19="",$J$12,$J$13))</f>
        <v/>
      </c>
      <c r="K20" s="143" t="str">
        <f>IF(J20="","",IF(I19="","",IF(G19="","",IF(G19-F19=1,"", I19*J20))))</f>
        <v/>
      </c>
      <c r="L20" s="144" t="str">
        <f>IF(C20="","",IF(E20=$Q$8,90,0))</f>
        <v/>
      </c>
      <c r="M20" s="145">
        <f>IF(C20="",0,$J$15)</f>
        <v>0</v>
      </c>
      <c r="N20" s="146">
        <f>SUM(K20:M20)</f>
        <v>0</v>
      </c>
      <c r="O20" s="164"/>
      <c r="S20" s="151"/>
    </row>
    <row r="21" spans="1:19" s="7" customFormat="1">
      <c r="A21" s="173"/>
      <c r="B21" s="163"/>
      <c r="C21" s="166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4"/>
      <c r="Q21" s="149"/>
      <c r="R21" s="149"/>
    </row>
    <row r="22" spans="1:19" s="7" customFormat="1">
      <c r="A22" s="173"/>
      <c r="B22" s="137" t="s">
        <v>55</v>
      </c>
      <c r="C22" s="150"/>
      <c r="D22" s="150"/>
      <c r="E22" s="9"/>
      <c r="F22" s="139"/>
      <c r="G22" s="139"/>
      <c r="H22" s="8">
        <f>G22-F22</f>
        <v>0</v>
      </c>
      <c r="I22" s="141" t="str">
        <f>IF(F22="","",IF(H22&gt;=2,G22-F22,"Minimum 2 noce!"))</f>
        <v/>
      </c>
      <c r="J22" s="13" t="str">
        <f>IF(C22="","",IF(C23="",$J$12,$J$13))</f>
        <v/>
      </c>
      <c r="K22" s="143" t="str">
        <f>IF(J22="","",IF(I22="","",IF(G22="","",IF(G22-F22=1,"", I22*J22))))</f>
        <v/>
      </c>
      <c r="L22" s="144" t="str">
        <f>IF(C22="","",IF(E22=$Q$8,90,0))</f>
        <v/>
      </c>
      <c r="M22" s="145">
        <f>IF(C22="",0,$J$15)</f>
        <v>0</v>
      </c>
      <c r="N22" s="146">
        <f>SUM(K22:M22)</f>
        <v>0</v>
      </c>
      <c r="O22" s="164"/>
    </row>
    <row r="23" spans="1:19" s="7" customFormat="1">
      <c r="A23" s="173"/>
      <c r="B23" s="138"/>
      <c r="C23" s="150"/>
      <c r="D23" s="150"/>
      <c r="E23" s="9"/>
      <c r="F23" s="140"/>
      <c r="G23" s="140"/>
      <c r="H23" s="8">
        <f t="shared" ref="H23" si="1">G23-F23</f>
        <v>0</v>
      </c>
      <c r="I23" s="142"/>
      <c r="J23" s="13" t="str">
        <f>IF(C23="","",IF(C22="",$J$12,$J$13))</f>
        <v/>
      </c>
      <c r="K23" s="143" t="str">
        <f>IF(J23="","",IF(I22="","",IF(G22="","",IF(G22-F22=1,"", I22*J23))))</f>
        <v/>
      </c>
      <c r="L23" s="144" t="str">
        <f>IF(C23="","",IF(E23=$Q$8,90,0))</f>
        <v/>
      </c>
      <c r="M23" s="145">
        <f>IF(C23="",0,$J$15)</f>
        <v>0</v>
      </c>
      <c r="N23" s="146">
        <f>SUM(K23:M23)</f>
        <v>0</v>
      </c>
      <c r="O23" s="164"/>
      <c r="S23" s="151"/>
    </row>
    <row r="24" spans="1:19" s="7" customFormat="1">
      <c r="A24" s="173"/>
      <c r="B24" s="163"/>
      <c r="C24" s="166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4"/>
      <c r="Q24" s="149"/>
      <c r="R24" s="149"/>
    </row>
    <row r="25" spans="1:19" s="7" customFormat="1">
      <c r="A25" s="173"/>
      <c r="B25" s="137" t="s">
        <v>56</v>
      </c>
      <c r="C25" s="150"/>
      <c r="D25" s="150"/>
      <c r="E25" s="9"/>
      <c r="F25" s="139"/>
      <c r="G25" s="139"/>
      <c r="H25" s="8">
        <f>G25-F25</f>
        <v>0</v>
      </c>
      <c r="I25" s="141" t="str">
        <f>IF(F25="","",IF(H25&gt;=2,G25-F25,"Minimum 2 noce!"))</f>
        <v/>
      </c>
      <c r="J25" s="13" t="str">
        <f>IF(C25="","",IF(C26="",$J$12,$J$13))</f>
        <v/>
      </c>
      <c r="K25" s="143" t="str">
        <f>IF(J25="","",IF(I25="","",IF(G25="","",IF(G25-F25=1,"", I25*J25))))</f>
        <v/>
      </c>
      <c r="L25" s="144" t="str">
        <f>IF(C25="","",IF(E25=$Q$8,90,0))</f>
        <v/>
      </c>
      <c r="M25" s="145">
        <f>IF(C25="",0,$J$15)</f>
        <v>0</v>
      </c>
      <c r="N25" s="146">
        <f>SUM(K25:M25)</f>
        <v>0</v>
      </c>
      <c r="O25" s="164"/>
    </row>
    <row r="26" spans="1:19" s="7" customFormat="1">
      <c r="A26" s="173"/>
      <c r="B26" s="138"/>
      <c r="C26" s="150"/>
      <c r="D26" s="150"/>
      <c r="E26" s="9"/>
      <c r="F26" s="140"/>
      <c r="G26" s="140"/>
      <c r="H26" s="8">
        <f t="shared" ref="H26" si="2">G26-F26</f>
        <v>0</v>
      </c>
      <c r="I26" s="142"/>
      <c r="J26" s="13" t="str">
        <f>IF(C26="","",IF(C25="",$J$12,$J$13))</f>
        <v/>
      </c>
      <c r="K26" s="143" t="str">
        <f>IF(J26="","",IF(I25="","",IF(G25="","",IF(G25-F25=1,"", I25*J26))))</f>
        <v/>
      </c>
      <c r="L26" s="144" t="str">
        <f>IF(C26="","",IF(E26=$Q$8,90,0))</f>
        <v/>
      </c>
      <c r="M26" s="145">
        <f>IF(C26="",0,$J$15)</f>
        <v>0</v>
      </c>
      <c r="N26" s="146">
        <f>SUM(K26:M26)</f>
        <v>0</v>
      </c>
      <c r="O26" s="164"/>
      <c r="S26" s="151"/>
    </row>
    <row r="27" spans="1:19" s="7" customFormat="1">
      <c r="A27" s="173"/>
      <c r="B27" s="163"/>
      <c r="C27" s="166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4"/>
      <c r="Q27" s="149"/>
      <c r="R27" s="149"/>
    </row>
    <row r="28" spans="1:19" s="7" customFormat="1">
      <c r="A28" s="173"/>
      <c r="B28" s="137" t="s">
        <v>57</v>
      </c>
      <c r="C28" s="150"/>
      <c r="D28" s="150"/>
      <c r="E28" s="9"/>
      <c r="F28" s="139"/>
      <c r="G28" s="139"/>
      <c r="H28" s="8">
        <f>G28-F28</f>
        <v>0</v>
      </c>
      <c r="I28" s="141" t="str">
        <f>IF(F28="","",IF(H28&gt;=2,G28-F28,"Minimum 2 noce!"))</f>
        <v/>
      </c>
      <c r="J28" s="13" t="str">
        <f>IF(C28="","",IF(C29="",$J$12,$J$13))</f>
        <v/>
      </c>
      <c r="K28" s="143" t="str">
        <f>IF(J28="","",IF(I28="","",IF(G28="","",IF(G28-F28=1,"", I28*J28))))</f>
        <v/>
      </c>
      <c r="L28" s="144" t="str">
        <f>IF(C28="","",IF(E28=$Q$8,90,0))</f>
        <v/>
      </c>
      <c r="M28" s="145">
        <f>IF(C28="",0,$J$15)</f>
        <v>0</v>
      </c>
      <c r="N28" s="146">
        <f>SUM(K28:M28)</f>
        <v>0</v>
      </c>
      <c r="O28" s="164"/>
    </row>
    <row r="29" spans="1:19" s="7" customFormat="1">
      <c r="A29" s="173"/>
      <c r="B29" s="138"/>
      <c r="C29" s="150"/>
      <c r="D29" s="150"/>
      <c r="E29" s="9"/>
      <c r="F29" s="140"/>
      <c r="G29" s="140"/>
      <c r="H29" s="8">
        <f t="shared" ref="H29" si="3">G29-F29</f>
        <v>0</v>
      </c>
      <c r="I29" s="142"/>
      <c r="J29" s="13" t="str">
        <f>IF(C29="","",IF(C28="",$J$12,$J$13))</f>
        <v/>
      </c>
      <c r="K29" s="143" t="str">
        <f>IF(J29="","",IF(I28="","",IF(G28="","",IF(G28-F28=1,"", I28*J29))))</f>
        <v/>
      </c>
      <c r="L29" s="144" t="str">
        <f>IF(C29="","",IF(E29=$Q$8,90,0))</f>
        <v/>
      </c>
      <c r="M29" s="145">
        <f>IF(C29="",0,$J$15)</f>
        <v>0</v>
      </c>
      <c r="N29" s="146">
        <f>SUM(K29:M29)</f>
        <v>0</v>
      </c>
      <c r="O29" s="164"/>
      <c r="S29" s="151"/>
    </row>
    <row r="30" spans="1:19" s="7" customFormat="1">
      <c r="A30" s="173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4"/>
      <c r="S30" s="151"/>
    </row>
    <row r="31" spans="1:19" s="7" customFormat="1">
      <c r="A31" s="173"/>
      <c r="B31" s="137" t="s">
        <v>59</v>
      </c>
      <c r="C31" s="150"/>
      <c r="D31" s="150"/>
      <c r="E31" s="9"/>
      <c r="F31" s="139"/>
      <c r="G31" s="139"/>
      <c r="H31" s="8">
        <f>G31-F31</f>
        <v>0</v>
      </c>
      <c r="I31" s="141" t="str">
        <f>IF(F31="","",IF(H31&gt;=2,G31-F31,"Minimum 2 noce!"))</f>
        <v/>
      </c>
      <c r="J31" s="13" t="str">
        <f>IF(C31="","",IF(C32="",$J$12,$J$13))</f>
        <v/>
      </c>
      <c r="K31" s="143" t="str">
        <f>IF(J31="","",IF(I31="","",IF(G31="","",IF(G31-F31=1,"", I31*J31))))</f>
        <v/>
      </c>
      <c r="L31" s="144" t="str">
        <f>IF(C31="","",IF(E31=$Q$8,90,0))</f>
        <v/>
      </c>
      <c r="M31" s="145">
        <f>IF(C31="",0,$J$15)</f>
        <v>0</v>
      </c>
      <c r="N31" s="146">
        <f>SUM(K31:M31)</f>
        <v>0</v>
      </c>
      <c r="O31" s="164"/>
    </row>
    <row r="32" spans="1:19" s="7" customFormat="1">
      <c r="A32" s="173"/>
      <c r="B32" s="138"/>
      <c r="C32" s="150"/>
      <c r="D32" s="150"/>
      <c r="E32" s="9"/>
      <c r="F32" s="140"/>
      <c r="G32" s="140"/>
      <c r="H32" s="8">
        <f t="shared" ref="H32" si="4">G32-F32</f>
        <v>0</v>
      </c>
      <c r="I32" s="142"/>
      <c r="J32" s="13" t="str">
        <f>IF(C32="","",IF(C31="",$J$12,$J$13))</f>
        <v/>
      </c>
      <c r="K32" s="143" t="str">
        <f>IF(J32="","",IF(I31="","",IF(G31="","",IF(G31-F31=1,"", I31*J32))))</f>
        <v/>
      </c>
      <c r="L32" s="144" t="str">
        <f>IF(C32="","",IF(E32=$Q$8,90,0))</f>
        <v/>
      </c>
      <c r="M32" s="145">
        <f>IF(C32="",0,$J$15)</f>
        <v>0</v>
      </c>
      <c r="N32" s="146">
        <f>SUM(K32:M32)</f>
        <v>0</v>
      </c>
      <c r="O32" s="164"/>
      <c r="S32" s="151"/>
    </row>
    <row r="33" spans="1:19" s="7" customFormat="1" ht="14.65" thickBot="1">
      <c r="A33" s="173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4"/>
      <c r="S33" s="151"/>
    </row>
    <row r="34" spans="1:19" s="2" customFormat="1" ht="14.65" thickBot="1">
      <c r="A34" s="171"/>
      <c r="B34" s="168"/>
      <c r="C34" s="169"/>
      <c r="D34" s="169"/>
      <c r="E34" s="169"/>
      <c r="F34" s="169"/>
      <c r="G34" s="169"/>
      <c r="H34" s="169"/>
      <c r="I34" s="169"/>
      <c r="J34" s="170"/>
      <c r="K34" s="10">
        <f>SUM(K19:K33)</f>
        <v>0</v>
      </c>
      <c r="L34" s="11">
        <f>SUM(L19:L33)</f>
        <v>0</v>
      </c>
      <c r="M34" s="11">
        <f>SUM(M19:M33)</f>
        <v>0</v>
      </c>
      <c r="N34" s="12">
        <f>SUM(N19:N33)</f>
        <v>0</v>
      </c>
      <c r="O34" s="164"/>
    </row>
    <row r="35" spans="1:19" s="2" customFormat="1">
      <c r="A35" s="171"/>
      <c r="B35" s="163"/>
      <c r="C35" s="166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4"/>
    </row>
    <row r="36" spans="1:19" s="162" customFormat="1" hidden="1">
      <c r="B36" s="159"/>
      <c r="C36" s="160"/>
      <c r="D36" s="161"/>
      <c r="E36" s="160"/>
      <c r="F36" s="160"/>
      <c r="G36" s="160"/>
      <c r="H36" s="160"/>
      <c r="I36" s="160"/>
      <c r="J36" s="160"/>
      <c r="K36" s="160"/>
      <c r="L36" s="160"/>
      <c r="M36" s="160"/>
      <c r="N36" s="160"/>
    </row>
    <row r="37" spans="1:19" s="162" customFormat="1" hidden="1">
      <c r="B37" s="159"/>
      <c r="C37" s="160"/>
      <c r="D37" s="161"/>
      <c r="E37" s="160"/>
      <c r="F37" s="160"/>
      <c r="G37" s="160"/>
      <c r="H37" s="160"/>
      <c r="I37" s="160"/>
      <c r="J37" s="160"/>
      <c r="K37" s="160"/>
      <c r="L37" s="160"/>
      <c r="M37" s="160"/>
      <c r="N37" s="160"/>
    </row>
    <row r="38" spans="1:19" s="162" customFormat="1" hidden="1">
      <c r="B38" s="159"/>
      <c r="C38" s="160"/>
      <c r="D38" s="161"/>
      <c r="E38" s="160"/>
      <c r="F38" s="160"/>
      <c r="G38" s="160"/>
      <c r="H38" s="160"/>
      <c r="I38" s="160"/>
      <c r="J38" s="160"/>
      <c r="K38" s="160"/>
      <c r="L38" s="160"/>
      <c r="M38" s="160"/>
      <c r="N38" s="160"/>
    </row>
    <row r="39" spans="1:19" s="162" customFormat="1" hidden="1">
      <c r="B39" s="159"/>
      <c r="C39" s="160"/>
      <c r="D39" s="161"/>
      <c r="E39" s="160"/>
      <c r="F39" s="160"/>
      <c r="G39" s="160"/>
      <c r="H39" s="160"/>
      <c r="I39" s="160"/>
      <c r="J39" s="160"/>
      <c r="K39" s="160"/>
      <c r="L39" s="160"/>
      <c r="M39" s="160"/>
      <c r="N39" s="160"/>
    </row>
    <row r="40" spans="1:19" s="162" customFormat="1" hidden="1">
      <c r="B40" s="159"/>
      <c r="C40" s="160"/>
      <c r="D40" s="161"/>
      <c r="E40" s="160"/>
      <c r="F40" s="160"/>
      <c r="G40" s="160"/>
      <c r="H40" s="160"/>
      <c r="I40" s="160"/>
      <c r="J40" s="160"/>
      <c r="K40" s="160"/>
      <c r="L40" s="160"/>
      <c r="M40" s="160"/>
      <c r="N40" s="160"/>
    </row>
    <row r="41" spans="1:19" s="162" customFormat="1" hidden="1">
      <c r="B41" s="159"/>
      <c r="C41" s="160"/>
      <c r="D41" s="161"/>
      <c r="E41" s="160"/>
      <c r="F41" s="160"/>
      <c r="G41" s="160"/>
      <c r="H41" s="160"/>
      <c r="I41" s="160"/>
      <c r="J41" s="160"/>
      <c r="K41" s="160"/>
      <c r="L41" s="160"/>
      <c r="M41" s="160"/>
      <c r="N41" s="160"/>
    </row>
    <row r="42" spans="1:19" s="162" customFormat="1" hidden="1">
      <c r="B42" s="159"/>
      <c r="C42" s="160"/>
      <c r="D42" s="161"/>
      <c r="E42" s="160"/>
      <c r="F42" s="160"/>
      <c r="G42" s="160"/>
      <c r="H42" s="160"/>
      <c r="I42" s="160"/>
      <c r="J42" s="160"/>
      <c r="K42" s="160"/>
      <c r="L42" s="160"/>
      <c r="M42" s="160"/>
      <c r="N42" s="160"/>
    </row>
    <row r="43" spans="1:19" s="162" customFormat="1" hidden="1">
      <c r="B43" s="159"/>
      <c r="C43" s="161"/>
      <c r="D43" s="161"/>
      <c r="E43" s="160"/>
      <c r="F43" s="160"/>
      <c r="G43" s="160"/>
      <c r="H43" s="160"/>
      <c r="I43" s="160"/>
      <c r="J43" s="160"/>
      <c r="K43" s="160"/>
      <c r="L43" s="160"/>
      <c r="M43" s="160"/>
      <c r="N43" s="160"/>
    </row>
    <row r="44" spans="1:19" s="162" customFormat="1" hidden="1">
      <c r="B44" s="159"/>
      <c r="C44" s="161"/>
      <c r="D44" s="161"/>
      <c r="E44" s="160"/>
      <c r="F44" s="160"/>
      <c r="G44" s="160"/>
      <c r="H44" s="160"/>
      <c r="I44" s="160"/>
      <c r="J44" s="160"/>
      <c r="K44" s="160"/>
      <c r="L44" s="160"/>
      <c r="M44" s="160"/>
      <c r="N44" s="160"/>
    </row>
    <row r="45" spans="1:19" s="162" customFormat="1" hidden="1">
      <c r="B45" s="159"/>
      <c r="C45" s="161"/>
      <c r="D45" s="161"/>
      <c r="E45" s="160"/>
      <c r="F45" s="160"/>
      <c r="G45" s="160"/>
      <c r="H45" s="160"/>
      <c r="I45" s="160"/>
      <c r="J45" s="160"/>
      <c r="K45" s="160"/>
      <c r="L45" s="160"/>
      <c r="M45" s="160"/>
      <c r="N45" s="160"/>
    </row>
    <row r="46" spans="1:19" s="162" customFormat="1" hidden="1">
      <c r="B46" s="159"/>
      <c r="C46" s="161"/>
      <c r="D46" s="161"/>
      <c r="E46" s="160"/>
      <c r="F46" s="160"/>
      <c r="G46" s="160"/>
      <c r="H46" s="160"/>
      <c r="I46" s="160"/>
      <c r="J46" s="160"/>
      <c r="K46" s="160"/>
      <c r="L46" s="160"/>
      <c r="M46" s="160"/>
      <c r="N46" s="160"/>
    </row>
    <row r="47" spans="1:19" s="162" customFormat="1" hidden="1">
      <c r="B47" s="159"/>
      <c r="C47" s="161"/>
      <c r="D47" s="161"/>
      <c r="E47" s="160"/>
      <c r="F47" s="160"/>
      <c r="G47" s="160"/>
      <c r="H47" s="160"/>
      <c r="I47" s="160"/>
      <c r="J47" s="160"/>
      <c r="K47" s="160"/>
      <c r="L47" s="160"/>
      <c r="M47" s="160"/>
      <c r="N47" s="160"/>
    </row>
    <row r="48" spans="1:19" s="162" customFormat="1" hidden="1">
      <c r="B48" s="159"/>
      <c r="C48" s="161"/>
      <c r="D48" s="161"/>
      <c r="E48" s="160"/>
      <c r="F48" s="160"/>
      <c r="G48" s="160"/>
      <c r="H48" s="160"/>
      <c r="I48" s="160"/>
      <c r="J48" s="160"/>
      <c r="K48" s="160"/>
      <c r="L48" s="160"/>
      <c r="M48" s="160"/>
      <c r="N48" s="160"/>
    </row>
    <row r="49" spans="2:14" s="162" customFormat="1" hidden="1">
      <c r="B49" s="159"/>
      <c r="C49" s="161"/>
      <c r="D49" s="161"/>
      <c r="E49" s="160"/>
      <c r="F49" s="160"/>
      <c r="G49" s="160"/>
      <c r="H49" s="160"/>
      <c r="I49" s="160"/>
      <c r="J49" s="160"/>
      <c r="K49" s="160"/>
      <c r="L49" s="160"/>
      <c r="M49" s="160"/>
      <c r="N49" s="160"/>
    </row>
    <row r="50" spans="2:14" s="162" customFormat="1" hidden="1">
      <c r="B50" s="159"/>
      <c r="C50" s="161"/>
      <c r="D50" s="161"/>
      <c r="E50" s="160"/>
      <c r="F50" s="160"/>
      <c r="G50" s="160"/>
      <c r="H50" s="160"/>
      <c r="I50" s="160"/>
      <c r="J50" s="160"/>
      <c r="K50" s="160"/>
      <c r="L50" s="160"/>
      <c r="M50" s="160"/>
      <c r="N50" s="160"/>
    </row>
    <row r="51" spans="2:14" s="162" customFormat="1" hidden="1">
      <c r="B51" s="159"/>
      <c r="C51" s="161"/>
      <c r="D51" s="161"/>
      <c r="E51" s="160"/>
      <c r="F51" s="160"/>
      <c r="G51" s="160"/>
      <c r="H51" s="160"/>
      <c r="I51" s="160"/>
      <c r="J51" s="160"/>
      <c r="K51" s="160"/>
      <c r="L51" s="160"/>
      <c r="M51" s="160"/>
      <c r="N51" s="160"/>
    </row>
    <row r="52" spans="2:14" s="162" customFormat="1" hidden="1">
      <c r="B52" s="159"/>
      <c r="C52" s="161"/>
      <c r="D52" s="161"/>
      <c r="E52" s="160"/>
      <c r="F52" s="160"/>
      <c r="G52" s="160"/>
      <c r="H52" s="160"/>
      <c r="I52" s="160"/>
      <c r="J52" s="160"/>
      <c r="K52" s="160"/>
      <c r="L52" s="160"/>
      <c r="M52" s="160"/>
      <c r="N52" s="160"/>
    </row>
    <row r="53" spans="2:14" s="162" customFormat="1" hidden="1">
      <c r="B53" s="159"/>
      <c r="C53" s="161"/>
      <c r="D53" s="161"/>
      <c r="E53" s="160"/>
      <c r="F53" s="160"/>
      <c r="G53" s="160"/>
      <c r="H53" s="160"/>
      <c r="I53" s="160"/>
      <c r="J53" s="160"/>
      <c r="K53" s="160"/>
      <c r="L53" s="160"/>
      <c r="M53" s="160"/>
      <c r="N53" s="160"/>
    </row>
    <row r="54" spans="2:14" s="162" customFormat="1" hidden="1">
      <c r="B54" s="159"/>
      <c r="C54" s="161"/>
      <c r="D54" s="161"/>
      <c r="E54" s="160"/>
      <c r="F54" s="160"/>
      <c r="G54" s="160"/>
      <c r="H54" s="160"/>
      <c r="I54" s="160"/>
      <c r="J54" s="160"/>
      <c r="K54" s="160"/>
      <c r="L54" s="160"/>
      <c r="M54" s="160"/>
      <c r="N54" s="160"/>
    </row>
    <row r="55" spans="2:14" s="162" customFormat="1" hidden="1">
      <c r="B55" s="159"/>
      <c r="C55" s="161"/>
      <c r="D55" s="161"/>
      <c r="E55" s="160"/>
      <c r="F55" s="160"/>
      <c r="G55" s="160"/>
      <c r="H55" s="160"/>
      <c r="I55" s="160"/>
      <c r="J55" s="160"/>
      <c r="K55" s="160"/>
      <c r="L55" s="160"/>
      <c r="M55" s="160"/>
      <c r="N55" s="160"/>
    </row>
    <row r="56" spans="2:14" s="162" customFormat="1" hidden="1">
      <c r="B56" s="159"/>
      <c r="C56" s="161"/>
      <c r="D56" s="161"/>
      <c r="E56" s="160"/>
      <c r="F56" s="160"/>
      <c r="G56" s="160"/>
      <c r="H56" s="160"/>
      <c r="I56" s="160"/>
      <c r="J56" s="160"/>
      <c r="K56" s="160"/>
      <c r="L56" s="160"/>
      <c r="M56" s="160"/>
      <c r="N56" s="160"/>
    </row>
    <row r="57" spans="2:14" s="162" customFormat="1" hidden="1">
      <c r="B57" s="159"/>
      <c r="C57" s="161"/>
      <c r="D57" s="161"/>
      <c r="E57" s="160"/>
      <c r="F57" s="160"/>
      <c r="G57" s="160"/>
      <c r="H57" s="160"/>
      <c r="I57" s="160"/>
      <c r="J57" s="160"/>
      <c r="K57" s="160"/>
      <c r="L57" s="160"/>
      <c r="M57" s="160"/>
      <c r="N57" s="160"/>
    </row>
    <row r="58" spans="2:14" s="162" customFormat="1" hidden="1">
      <c r="B58" s="159"/>
      <c r="C58" s="161"/>
      <c r="D58" s="161"/>
      <c r="E58" s="160"/>
      <c r="F58" s="160"/>
      <c r="G58" s="160"/>
      <c r="H58" s="160"/>
      <c r="I58" s="160"/>
      <c r="J58" s="160"/>
      <c r="K58" s="160"/>
      <c r="L58" s="160"/>
      <c r="M58" s="160"/>
      <c r="N58" s="160"/>
    </row>
    <row r="59" spans="2:14" s="162" customFormat="1" hidden="1">
      <c r="B59" s="159"/>
      <c r="C59" s="161"/>
      <c r="D59" s="161"/>
      <c r="E59" s="160"/>
      <c r="F59" s="160"/>
      <c r="G59" s="160"/>
      <c r="H59" s="160"/>
      <c r="I59" s="160"/>
      <c r="J59" s="160"/>
      <c r="K59" s="160"/>
      <c r="L59" s="160"/>
      <c r="M59" s="160"/>
      <c r="N59" s="160"/>
    </row>
  </sheetData>
  <sheetProtection algorithmName="SHA-512" hashValue="/QUKxMCcSbOHg12mtXP43iPg/at0o7hHel+8Wz/sW6tx8Sf9QKn90J1JeqKjV0w3I1VJ1SpAqtP+P/b/opkmog==" saltValue="ehUnM4otBELvBcOqCwFwbw==" spinCount="100000" sheet="1" objects="1" scenarios="1" selectLockedCells="1"/>
  <mergeCells count="37">
    <mergeCell ref="B31:B32"/>
    <mergeCell ref="F31:F32"/>
    <mergeCell ref="G31:G32"/>
    <mergeCell ref="I31:I32"/>
    <mergeCell ref="C12:D12"/>
    <mergeCell ref="E12:F12"/>
    <mergeCell ref="B28:B29"/>
    <mergeCell ref="F28:F29"/>
    <mergeCell ref="G28:G29"/>
    <mergeCell ref="I28:I29"/>
    <mergeCell ref="D2:L2"/>
    <mergeCell ref="D3:L3"/>
    <mergeCell ref="G12:I12"/>
    <mergeCell ref="G13:I13"/>
    <mergeCell ref="G14:I14"/>
    <mergeCell ref="G15:I15"/>
    <mergeCell ref="E11:F11"/>
    <mergeCell ref="E13:F13"/>
    <mergeCell ref="E14:F14"/>
    <mergeCell ref="E15:F15"/>
    <mergeCell ref="G11:J11"/>
    <mergeCell ref="B25:B26"/>
    <mergeCell ref="F25:F26"/>
    <mergeCell ref="G25:G26"/>
    <mergeCell ref="I25:I26"/>
    <mergeCell ref="B19:B20"/>
    <mergeCell ref="F19:F20"/>
    <mergeCell ref="G19:G20"/>
    <mergeCell ref="I19:I20"/>
    <mergeCell ref="B22:B23"/>
    <mergeCell ref="F22:F23"/>
    <mergeCell ref="G22:G23"/>
    <mergeCell ref="I22:I23"/>
    <mergeCell ref="C13:D13"/>
    <mergeCell ref="C14:D14"/>
    <mergeCell ref="C15:D15"/>
    <mergeCell ref="C11:D11"/>
  </mergeCells>
  <conditionalFormatting sqref="D19">
    <cfRule type="expression" dxfId="47" priority="152">
      <formula>C19=""</formula>
    </cfRule>
  </conditionalFormatting>
  <conditionalFormatting sqref="D20">
    <cfRule type="expression" dxfId="46" priority="151">
      <formula>C20=""</formula>
    </cfRule>
  </conditionalFormatting>
  <conditionalFormatting sqref="E19">
    <cfRule type="expression" dxfId="45" priority="150">
      <formula>C19=""</formula>
    </cfRule>
  </conditionalFormatting>
  <conditionalFormatting sqref="E20">
    <cfRule type="expression" dxfId="44" priority="149">
      <formula>C20=""</formula>
    </cfRule>
  </conditionalFormatting>
  <conditionalFormatting sqref="F19:F20 F28:F29">
    <cfRule type="expression" dxfId="43" priority="148">
      <formula>COUNTA(E19:E20)=0</formula>
    </cfRule>
  </conditionalFormatting>
  <conditionalFormatting sqref="G19:G20">
    <cfRule type="expression" dxfId="42" priority="147">
      <formula>F19=""</formula>
    </cfRule>
  </conditionalFormatting>
  <conditionalFormatting sqref="C20">
    <cfRule type="expression" dxfId="41" priority="146">
      <formula>C19=""</formula>
    </cfRule>
  </conditionalFormatting>
  <conditionalFormatting sqref="I19:I20">
    <cfRule type="expression" dxfId="40" priority="136">
      <formula>H19=1</formula>
    </cfRule>
  </conditionalFormatting>
  <conditionalFormatting sqref="C23">
    <cfRule type="expression" dxfId="39" priority="64">
      <formula>C22=""</formula>
    </cfRule>
  </conditionalFormatting>
  <conditionalFormatting sqref="C22">
    <cfRule type="expression" dxfId="38" priority="61">
      <formula>G19=""</formula>
    </cfRule>
  </conditionalFormatting>
  <conditionalFormatting sqref="D22">
    <cfRule type="expression" dxfId="37" priority="48">
      <formula>C22=""</formula>
    </cfRule>
  </conditionalFormatting>
  <conditionalFormatting sqref="D23">
    <cfRule type="expression" dxfId="36" priority="47">
      <formula>C23=""</formula>
    </cfRule>
  </conditionalFormatting>
  <conditionalFormatting sqref="E22">
    <cfRule type="expression" dxfId="35" priority="46">
      <formula>C22=""</formula>
    </cfRule>
  </conditionalFormatting>
  <conditionalFormatting sqref="E23">
    <cfRule type="expression" dxfId="34" priority="45">
      <formula>C23=""</formula>
    </cfRule>
  </conditionalFormatting>
  <conditionalFormatting sqref="F22:F23">
    <cfRule type="expression" dxfId="33" priority="44">
      <formula>COUNTA(E22:E23)=0</formula>
    </cfRule>
  </conditionalFormatting>
  <conditionalFormatting sqref="G22:G23">
    <cfRule type="expression" dxfId="32" priority="43">
      <formula>F22=""</formula>
    </cfRule>
  </conditionalFormatting>
  <conditionalFormatting sqref="I22:I23">
    <cfRule type="expression" dxfId="31" priority="42">
      <formula>H22=1</formula>
    </cfRule>
  </conditionalFormatting>
  <conditionalFormatting sqref="D25">
    <cfRule type="expression" dxfId="30" priority="41">
      <formula>C25=""</formula>
    </cfRule>
  </conditionalFormatting>
  <conditionalFormatting sqref="D26">
    <cfRule type="expression" dxfId="29" priority="40">
      <formula>C26=""</formula>
    </cfRule>
  </conditionalFormatting>
  <conditionalFormatting sqref="E25">
    <cfRule type="expression" dxfId="28" priority="39">
      <formula>C25=""</formula>
    </cfRule>
  </conditionalFormatting>
  <conditionalFormatting sqref="E26">
    <cfRule type="expression" dxfId="27" priority="38">
      <formula>C26=""</formula>
    </cfRule>
  </conditionalFormatting>
  <conditionalFormatting sqref="F25:F26">
    <cfRule type="expression" dxfId="26" priority="37">
      <formula>COUNTA(E25:E26)=0</formula>
    </cfRule>
  </conditionalFormatting>
  <conditionalFormatting sqref="G25:G26">
    <cfRule type="expression" dxfId="25" priority="36">
      <formula>F25=""</formula>
    </cfRule>
  </conditionalFormatting>
  <conditionalFormatting sqref="I25:I26">
    <cfRule type="expression" dxfId="24" priority="35">
      <formula>H25=1</formula>
    </cfRule>
  </conditionalFormatting>
  <conditionalFormatting sqref="D28">
    <cfRule type="expression" dxfId="23" priority="34">
      <formula>C28=""</formula>
    </cfRule>
  </conditionalFormatting>
  <conditionalFormatting sqref="D29">
    <cfRule type="expression" dxfId="22" priority="33">
      <formula>C29=""</formula>
    </cfRule>
  </conditionalFormatting>
  <conditionalFormatting sqref="E28">
    <cfRule type="expression" dxfId="21" priority="32">
      <formula>C28=""</formula>
    </cfRule>
  </conditionalFormatting>
  <conditionalFormatting sqref="E29">
    <cfRule type="expression" dxfId="20" priority="31">
      <formula>C29=""</formula>
    </cfRule>
  </conditionalFormatting>
  <conditionalFormatting sqref="G28:G29">
    <cfRule type="expression" dxfId="19" priority="29">
      <formula>F28=""</formula>
    </cfRule>
  </conditionalFormatting>
  <conditionalFormatting sqref="I28:I29">
    <cfRule type="expression" dxfId="18" priority="28">
      <formula>H28=1</formula>
    </cfRule>
  </conditionalFormatting>
  <conditionalFormatting sqref="C26">
    <cfRule type="expression" dxfId="17" priority="27">
      <formula>C25=""</formula>
    </cfRule>
  </conditionalFormatting>
  <conditionalFormatting sqref="C25">
    <cfRule type="expression" dxfId="16" priority="26">
      <formula>G22=""</formula>
    </cfRule>
  </conditionalFormatting>
  <conditionalFormatting sqref="C29">
    <cfRule type="expression" dxfId="15" priority="25">
      <formula>C28=""</formula>
    </cfRule>
  </conditionalFormatting>
  <conditionalFormatting sqref="C28">
    <cfRule type="expression" dxfId="14" priority="24">
      <formula>G25=""</formula>
    </cfRule>
  </conditionalFormatting>
  <conditionalFormatting sqref="C19">
    <cfRule type="expression" dxfId="0" priority="23">
      <formula>E11=""</formula>
    </cfRule>
  </conditionalFormatting>
  <conditionalFormatting sqref="E15:F15">
    <cfRule type="expression" dxfId="13" priority="22">
      <formula>E14=""</formula>
    </cfRule>
  </conditionalFormatting>
  <conditionalFormatting sqref="E14:F14">
    <cfRule type="expression" dxfId="12" priority="21">
      <formula>E13=""</formula>
    </cfRule>
  </conditionalFormatting>
  <conditionalFormatting sqref="F31:F32">
    <cfRule type="expression" dxfId="11" priority="10">
      <formula>COUNTA(E31:E32)=0</formula>
    </cfRule>
  </conditionalFormatting>
  <conditionalFormatting sqref="D31">
    <cfRule type="expression" dxfId="10" priority="9">
      <formula>C31=""</formula>
    </cfRule>
  </conditionalFormatting>
  <conditionalFormatting sqref="D32">
    <cfRule type="expression" dxfId="9" priority="8">
      <formula>C32=""</formula>
    </cfRule>
  </conditionalFormatting>
  <conditionalFormatting sqref="E31">
    <cfRule type="expression" dxfId="8" priority="7">
      <formula>C31=""</formula>
    </cfRule>
  </conditionalFormatting>
  <conditionalFormatting sqref="E32">
    <cfRule type="expression" dxfId="7" priority="6">
      <formula>C32=""</formula>
    </cfRule>
  </conditionalFormatting>
  <conditionalFormatting sqref="G31:G32">
    <cfRule type="expression" dxfId="6" priority="5">
      <formula>F31=""</formula>
    </cfRule>
  </conditionalFormatting>
  <conditionalFormatting sqref="I31:I32">
    <cfRule type="expression" dxfId="5" priority="4">
      <formula>H31=1</formula>
    </cfRule>
  </conditionalFormatting>
  <conditionalFormatting sqref="C32">
    <cfRule type="expression" dxfId="4" priority="3">
      <formula>C31=""</formula>
    </cfRule>
  </conditionalFormatting>
  <conditionalFormatting sqref="C31">
    <cfRule type="expression" dxfId="3" priority="2">
      <formula>G28=""</formula>
    </cfRule>
  </conditionalFormatting>
  <conditionalFormatting sqref="E13:F13">
    <cfRule type="expression" dxfId="2" priority="153">
      <formula>E12=""</formula>
    </cfRule>
  </conditionalFormatting>
  <conditionalFormatting sqref="E12:F12">
    <cfRule type="expression" dxfId="1" priority="1">
      <formula>E11=""</formula>
    </cfRule>
  </conditionalFormatting>
  <dataValidations count="4">
    <dataValidation type="list" allowBlank="1" showInputMessage="1" showErrorMessage="1" sqref="F18:F19 F35 F27:F28 F24:F25 F21:F22 F31" xr:uid="{00000000-0002-0000-0000-000002000000}">
      <formula1>$Q$14:$Q$15</formula1>
    </dataValidation>
    <dataValidation type="list" allowBlank="1" showInputMessage="1" showErrorMessage="1" sqref="G18:G19 G35 G27:G28 G24:G25 G21:G22 G31" xr:uid="{00000000-0002-0000-0000-000003000000}">
      <formula1>$R$15:$R$17</formula1>
    </dataValidation>
    <dataValidation type="list" allowBlank="1" showInputMessage="1" showErrorMessage="1" sqref="J18 J35 J27 J21 J24" xr:uid="{00000000-0002-0000-0000-000000000000}">
      <formula1>$G$12:$G$13</formula1>
    </dataValidation>
    <dataValidation type="list" allowBlank="1" showInputMessage="1" showErrorMessage="1" sqref="E35 E31:E32 E18:E29" xr:uid="{00000000-0002-0000-0000-000001000000}">
      <formula1>$Q$8:$Q$10</formula1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2:XFD30"/>
  <sheetViews>
    <sheetView topLeftCell="B3" workbookViewId="0">
      <selection activeCell="W28" sqref="W28"/>
    </sheetView>
  </sheetViews>
  <sheetFormatPr defaultColWidth="0" defaultRowHeight="14.25" zeroHeight="1"/>
  <cols>
    <col min="1" max="1" width="0" hidden="1" customWidth="1"/>
    <col min="2" max="2" width="5.265625" customWidth="1"/>
    <col min="3" max="3" width="2.73046875" hidden="1" customWidth="1"/>
    <col min="4" max="4" width="6.3984375" customWidth="1"/>
    <col min="5" max="5" width="6.1328125" customWidth="1"/>
    <col min="6" max="6" width="4.265625" customWidth="1"/>
    <col min="7" max="7" width="5.86328125" customWidth="1"/>
    <col min="8" max="9" width="4.86328125" customWidth="1"/>
    <col min="10" max="10" width="3.86328125" customWidth="1"/>
    <col min="11" max="11" width="5" customWidth="1"/>
    <col min="12" max="12" width="5.59765625" customWidth="1"/>
    <col min="13" max="13" width="1.86328125" customWidth="1"/>
    <col min="14" max="14" width="11.3984375" customWidth="1"/>
    <col min="15" max="15" width="6.1328125" customWidth="1"/>
    <col min="16" max="16" width="5.73046875" customWidth="1"/>
    <col min="17" max="17" width="4.265625" customWidth="1"/>
    <col min="18" max="18" width="5" customWidth="1"/>
    <col min="19" max="19" width="6.3984375" customWidth="1"/>
    <col min="20" max="20" width="5" customWidth="1"/>
    <col min="21" max="21" width="5.86328125" customWidth="1"/>
    <col min="22" max="22" width="7.9296875" customWidth="1"/>
    <col min="23" max="23" width="5.73046875" customWidth="1"/>
    <col min="24" max="16383" width="9.1328125" hidden="1"/>
    <col min="16384" max="16384" width="2.1328125" customWidth="1"/>
  </cols>
  <sheetData>
    <row r="2" spans="1:23" ht="16.5" hidden="1" customHeight="1" thickBot="1">
      <c r="V2" s="1"/>
    </row>
    <row r="3" spans="1:23" ht="16.5" customHeight="1" thickTop="1" thickBot="1">
      <c r="B3" s="122" t="s">
        <v>15</v>
      </c>
      <c r="C3" s="123"/>
      <c r="D3" s="123"/>
      <c r="E3" s="123"/>
      <c r="F3" s="123"/>
      <c r="G3" s="123"/>
      <c r="H3" s="123"/>
      <c r="I3" s="123"/>
      <c r="J3" s="124"/>
      <c r="K3" s="57">
        <f ca="1">TODAY()</f>
        <v>44603</v>
      </c>
      <c r="L3" s="58"/>
      <c r="M3" s="58"/>
      <c r="N3" s="61">
        <f>'hotel&amp;travel form'!E11</f>
        <v>0</v>
      </c>
      <c r="O3" s="61"/>
      <c r="P3" s="62"/>
      <c r="Q3" s="128"/>
      <c r="R3" s="65" t="s">
        <v>50</v>
      </c>
      <c r="S3" s="66"/>
      <c r="T3" s="66"/>
      <c r="U3" s="67">
        <f ca="1">TODAY()</f>
        <v>44603</v>
      </c>
      <c r="V3" s="68"/>
      <c r="W3" s="69"/>
    </row>
    <row r="4" spans="1:23" s="29" customFormat="1" ht="16.5" customHeight="1" thickBot="1">
      <c r="A4"/>
      <c r="B4" s="125"/>
      <c r="C4" s="126"/>
      <c r="D4" s="126"/>
      <c r="E4" s="126"/>
      <c r="F4" s="126"/>
      <c r="G4" s="126"/>
      <c r="H4" s="126"/>
      <c r="I4" s="126"/>
      <c r="J4" s="127"/>
      <c r="K4" s="59"/>
      <c r="L4" s="60"/>
      <c r="M4" s="60"/>
      <c r="N4" s="63"/>
      <c r="O4" s="63"/>
      <c r="P4" s="64"/>
      <c r="Q4" s="129"/>
      <c r="R4" s="28"/>
    </row>
    <row r="5" spans="1:23" ht="15.75" customHeight="1" thickTop="1" thickBot="1">
      <c r="B5" s="82"/>
      <c r="C5" s="55"/>
      <c r="D5" s="55"/>
      <c r="E5" s="55"/>
      <c r="F5" s="55"/>
      <c r="G5" s="55"/>
      <c r="H5" s="55"/>
      <c r="I5" s="55"/>
      <c r="J5" s="55"/>
      <c r="K5" s="55"/>
      <c r="L5" s="43"/>
      <c r="M5" s="43"/>
      <c r="N5" s="43"/>
      <c r="O5" s="43"/>
      <c r="P5" s="43"/>
      <c r="Q5" s="55"/>
      <c r="R5" s="55"/>
      <c r="S5" s="55"/>
      <c r="T5" s="55"/>
      <c r="U5" s="55"/>
      <c r="V5" s="55"/>
      <c r="W5" s="56"/>
    </row>
    <row r="6" spans="1:23" ht="15.75" customHeight="1" thickBot="1">
      <c r="B6" s="35" t="s">
        <v>16</v>
      </c>
      <c r="C6" s="36"/>
      <c r="D6" s="36"/>
      <c r="E6" s="36"/>
      <c r="F6" s="36"/>
      <c r="G6" s="36"/>
      <c r="H6" s="36"/>
      <c r="I6" s="37"/>
      <c r="J6" s="70"/>
      <c r="K6" s="41"/>
      <c r="L6" s="134" t="s">
        <v>17</v>
      </c>
      <c r="M6" s="135"/>
      <c r="N6" s="135"/>
      <c r="O6" s="135"/>
      <c r="P6" s="136"/>
      <c r="Q6" s="71"/>
      <c r="R6" s="35" t="s">
        <v>18</v>
      </c>
      <c r="S6" s="36"/>
      <c r="T6" s="36"/>
      <c r="U6" s="36"/>
      <c r="V6" s="36"/>
      <c r="W6" s="37"/>
    </row>
    <row r="7" spans="1:23" ht="14.65" thickBot="1">
      <c r="B7" s="116">
        <f ca="1">K3+2</f>
        <v>44605</v>
      </c>
      <c r="C7" s="117"/>
      <c r="D7" s="117"/>
      <c r="E7" s="117"/>
      <c r="F7" s="117"/>
      <c r="G7" s="117"/>
      <c r="H7" s="117"/>
      <c r="I7" s="118"/>
      <c r="J7" s="133"/>
      <c r="K7" s="44"/>
      <c r="L7" s="119" t="s">
        <v>19</v>
      </c>
      <c r="M7" s="120"/>
      <c r="N7" s="120"/>
      <c r="O7" s="120"/>
      <c r="P7" s="121"/>
      <c r="Q7" s="115"/>
      <c r="R7" s="30"/>
      <c r="S7" s="31"/>
      <c r="T7" s="31"/>
      <c r="U7" s="31"/>
      <c r="V7" s="31"/>
      <c r="W7" s="32"/>
    </row>
    <row r="8" spans="1:23" ht="15.75" customHeight="1" thickBot="1">
      <c r="B8" s="82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6"/>
    </row>
    <row r="9" spans="1:23" ht="15.75" customHeight="1" thickBot="1">
      <c r="B9" s="35" t="s">
        <v>20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7"/>
      <c r="Q9" s="83"/>
      <c r="R9" s="35" t="s">
        <v>21</v>
      </c>
      <c r="S9" s="36"/>
      <c r="T9" s="36"/>
      <c r="U9" s="36"/>
      <c r="V9" s="36"/>
      <c r="W9" s="37"/>
    </row>
    <row r="10" spans="1:23" ht="15.75" customHeight="1" thickBot="1">
      <c r="B10" s="86" t="s">
        <v>22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8"/>
      <c r="Q10" s="84"/>
      <c r="R10" s="89">
        <f>'hotel&amp;travel form'!E11</f>
        <v>0</v>
      </c>
      <c r="S10" s="90"/>
      <c r="T10" s="90"/>
      <c r="U10" s="90"/>
      <c r="V10" s="90"/>
      <c r="W10" s="91"/>
    </row>
    <row r="11" spans="1:23" ht="15.75" customHeight="1" thickBot="1">
      <c r="B11" s="86" t="s">
        <v>23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8"/>
      <c r="Q11" s="84"/>
      <c r="R11" s="89">
        <f>'hotel&amp;travel form'!E12</f>
        <v>0</v>
      </c>
      <c r="S11" s="90"/>
      <c r="T11" s="90"/>
      <c r="U11" s="90"/>
      <c r="V11" s="90"/>
      <c r="W11" s="91"/>
    </row>
    <row r="12" spans="1:23" ht="15.75" customHeight="1" thickBot="1">
      <c r="B12" s="86" t="s">
        <v>24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8"/>
      <c r="Q12" s="84"/>
      <c r="R12" s="92"/>
      <c r="S12" s="93"/>
      <c r="T12" s="93"/>
      <c r="U12" s="93"/>
      <c r="V12" s="93"/>
      <c r="W12" s="94"/>
    </row>
    <row r="13" spans="1:23" ht="15.75" customHeight="1" thickBot="1">
      <c r="B13" s="86" t="s">
        <v>25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8"/>
      <c r="Q13" s="85"/>
      <c r="R13" s="130"/>
      <c r="S13" s="131"/>
      <c r="T13" s="131"/>
      <c r="U13" s="131"/>
      <c r="V13" s="131"/>
      <c r="W13" s="132"/>
    </row>
    <row r="14" spans="1:23" ht="15.75" customHeight="1" thickBot="1">
      <c r="B14" s="82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6"/>
    </row>
    <row r="15" spans="1:23" ht="15.75" customHeight="1" thickBot="1">
      <c r="B15" s="35" t="s">
        <v>26</v>
      </c>
      <c r="C15" s="36"/>
      <c r="D15" s="36"/>
      <c r="E15" s="37"/>
      <c r="F15" s="86" t="s">
        <v>27</v>
      </c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8"/>
    </row>
    <row r="16" spans="1:23" ht="14.65" thickBot="1">
      <c r="B16" s="8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81"/>
    </row>
    <row r="17" spans="1:23" ht="14.65" thickBot="1">
      <c r="B17" s="107" t="s">
        <v>28</v>
      </c>
      <c r="C17" s="108"/>
      <c r="D17" s="35" t="s">
        <v>29</v>
      </c>
      <c r="E17" s="36"/>
      <c r="F17" s="36"/>
      <c r="G17" s="36"/>
      <c r="H17" s="36"/>
      <c r="I17" s="36"/>
      <c r="J17" s="36"/>
      <c r="K17" s="36"/>
      <c r="L17" s="37"/>
      <c r="M17" s="107"/>
      <c r="N17" s="108"/>
      <c r="O17" s="107"/>
      <c r="P17" s="108"/>
      <c r="Q17" s="107" t="s">
        <v>30</v>
      </c>
      <c r="R17" s="111"/>
      <c r="S17" s="111"/>
      <c r="T17" s="111"/>
      <c r="U17" s="108"/>
      <c r="V17" s="107" t="s">
        <v>31</v>
      </c>
      <c r="W17" s="108"/>
    </row>
    <row r="18" spans="1:23" ht="15.75" customHeight="1" thickBot="1">
      <c r="B18" s="109"/>
      <c r="C18" s="110"/>
      <c r="D18" s="35" t="s">
        <v>32</v>
      </c>
      <c r="E18" s="36"/>
      <c r="F18" s="36"/>
      <c r="G18" s="36"/>
      <c r="H18" s="36"/>
      <c r="I18" s="36"/>
      <c r="J18" s="36"/>
      <c r="K18" s="36"/>
      <c r="L18" s="37"/>
      <c r="M18" s="109"/>
      <c r="N18" s="110"/>
      <c r="O18" s="109"/>
      <c r="P18" s="110"/>
      <c r="Q18" s="109"/>
      <c r="R18" s="112"/>
      <c r="S18" s="112"/>
      <c r="T18" s="112"/>
      <c r="U18" s="110"/>
      <c r="V18" s="109"/>
      <c r="W18" s="110"/>
    </row>
    <row r="19" spans="1:23" ht="22.9" customHeight="1" thickBot="1">
      <c r="B19" s="86">
        <v>1</v>
      </c>
      <c r="C19" s="88"/>
      <c r="D19" s="30" t="s">
        <v>41</v>
      </c>
      <c r="E19" s="31"/>
      <c r="F19" s="31"/>
      <c r="G19" s="31"/>
      <c r="H19" s="31"/>
      <c r="I19" s="31"/>
      <c r="J19" s="31"/>
      <c r="K19" s="31"/>
      <c r="L19" s="32"/>
      <c r="M19" s="30"/>
      <c r="N19" s="32"/>
      <c r="O19" s="30"/>
      <c r="P19" s="32"/>
      <c r="Q19" s="30"/>
      <c r="R19" s="31"/>
      <c r="S19" s="31"/>
      <c r="T19" s="31"/>
      <c r="U19" s="32"/>
      <c r="V19" s="33">
        <f>'hotel&amp;travel form'!K34</f>
        <v>0</v>
      </c>
      <c r="W19" s="34"/>
    </row>
    <row r="20" spans="1:23" ht="22.9" customHeight="1" thickBot="1">
      <c r="B20" s="86">
        <v>2</v>
      </c>
      <c r="C20" s="88"/>
      <c r="D20" s="30" t="s">
        <v>42</v>
      </c>
      <c r="E20" s="31"/>
      <c r="F20" s="31"/>
      <c r="G20" s="31"/>
      <c r="H20" s="31"/>
      <c r="I20" s="31"/>
      <c r="J20" s="31"/>
      <c r="K20" s="31"/>
      <c r="L20" s="32"/>
      <c r="M20" s="30"/>
      <c r="N20" s="32"/>
      <c r="O20" s="30"/>
      <c r="P20" s="32"/>
      <c r="Q20" s="30"/>
      <c r="R20" s="31"/>
      <c r="S20" s="31"/>
      <c r="T20" s="31"/>
      <c r="U20" s="32"/>
      <c r="V20" s="33">
        <f>'hotel&amp;travel form'!M34</f>
        <v>0</v>
      </c>
      <c r="W20" s="34"/>
    </row>
    <row r="21" spans="1:23" ht="22.9" customHeight="1" thickBot="1">
      <c r="B21" s="113">
        <v>3</v>
      </c>
      <c r="C21" s="114"/>
      <c r="D21" s="30" t="s">
        <v>2</v>
      </c>
      <c r="E21" s="31"/>
      <c r="F21" s="31"/>
      <c r="G21" s="31"/>
      <c r="H21" s="31"/>
      <c r="I21" s="31"/>
      <c r="J21" s="31"/>
      <c r="K21" s="31"/>
      <c r="L21" s="32"/>
      <c r="M21" s="30"/>
      <c r="N21" s="32"/>
      <c r="O21" s="30"/>
      <c r="P21" s="32"/>
      <c r="Q21" s="70"/>
      <c r="R21" s="41"/>
      <c r="S21" s="41"/>
      <c r="T21" s="41"/>
      <c r="U21" s="71"/>
      <c r="V21" s="33">
        <f>'hotel&amp;travel form'!L34</f>
        <v>0</v>
      </c>
      <c r="W21" s="34"/>
    </row>
    <row r="22" spans="1:23"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221"/>
      <c r="Q22" s="45" t="s">
        <v>33</v>
      </c>
      <c r="R22" s="46"/>
      <c r="S22" s="46"/>
      <c r="T22" s="46"/>
      <c r="U22" s="47"/>
      <c r="V22" s="51">
        <f>SUM(V19:W21)</f>
        <v>0</v>
      </c>
      <c r="W22" s="52"/>
    </row>
    <row r="23" spans="1:23" ht="14.65" thickBot="1"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222"/>
      <c r="Q23" s="48"/>
      <c r="R23" s="49"/>
      <c r="S23" s="49"/>
      <c r="T23" s="49"/>
      <c r="U23" s="50"/>
      <c r="V23" s="53"/>
      <c r="W23" s="54"/>
    </row>
    <row r="24" spans="1:23" ht="15" customHeight="1" thickBo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55"/>
      <c r="Q24" s="55"/>
      <c r="R24" s="55"/>
      <c r="S24" s="55"/>
      <c r="T24" s="55"/>
      <c r="U24" s="55"/>
      <c r="V24" s="55"/>
      <c r="W24" s="56"/>
    </row>
    <row r="25" spans="1:23" ht="15" customHeight="1">
      <c r="B25" s="95" t="s">
        <v>34</v>
      </c>
      <c r="C25" s="96"/>
      <c r="D25" s="96"/>
      <c r="E25" s="97"/>
      <c r="F25" s="200">
        <f>V22</f>
        <v>0</v>
      </c>
      <c r="G25" s="201"/>
      <c r="H25" s="201"/>
      <c r="I25" s="201"/>
      <c r="J25" s="201"/>
      <c r="K25" s="202"/>
      <c r="L25" s="101" t="s">
        <v>35</v>
      </c>
      <c r="M25" s="97"/>
      <c r="N25" s="103" t="s">
        <v>36</v>
      </c>
      <c r="O25" s="104"/>
      <c r="P25" s="206">
        <v>0</v>
      </c>
      <c r="Q25" s="207"/>
      <c r="R25" s="74" t="s">
        <v>35</v>
      </c>
      <c r="S25" s="76" t="s">
        <v>37</v>
      </c>
      <c r="T25" s="77"/>
      <c r="U25" s="196">
        <f>F25-P25</f>
        <v>0</v>
      </c>
      <c r="V25" s="197"/>
      <c r="W25" s="38" t="s">
        <v>35</v>
      </c>
    </row>
    <row r="26" spans="1:23" ht="14.65" thickBot="1">
      <c r="B26" s="98"/>
      <c r="C26" s="99"/>
      <c r="D26" s="99"/>
      <c r="E26" s="100"/>
      <c r="F26" s="203"/>
      <c r="G26" s="204"/>
      <c r="H26" s="204"/>
      <c r="I26" s="204"/>
      <c r="J26" s="204"/>
      <c r="K26" s="205"/>
      <c r="L26" s="102"/>
      <c r="M26" s="100"/>
      <c r="N26" s="105"/>
      <c r="O26" s="106"/>
      <c r="P26" s="208"/>
      <c r="Q26" s="209"/>
      <c r="R26" s="75"/>
      <c r="S26" s="78"/>
      <c r="T26" s="79"/>
      <c r="U26" s="198"/>
      <c r="V26" s="199"/>
      <c r="W26" s="39"/>
    </row>
    <row r="27" spans="1:23" s="1" customFormat="1" ht="15.75" customHeight="1" thickBot="1">
      <c r="A27"/>
      <c r="B27" s="210"/>
      <c r="C27" s="211"/>
      <c r="D27" s="212"/>
      <c r="E27" s="82"/>
      <c r="F27" s="55"/>
      <c r="G27" s="19"/>
      <c r="H27" s="19"/>
      <c r="I27" s="55"/>
      <c r="J27" s="55"/>
      <c r="K27" s="55"/>
      <c r="L27" s="55"/>
      <c r="M27" s="55"/>
      <c r="N27" s="211"/>
      <c r="O27" s="211"/>
      <c r="P27" s="31"/>
      <c r="Q27" s="31"/>
      <c r="R27" s="218"/>
      <c r="S27" s="218"/>
      <c r="T27" s="15"/>
      <c r="U27" s="15"/>
      <c r="V27" s="16"/>
      <c r="W27" s="16"/>
    </row>
    <row r="28" spans="1:23" s="1" customFormat="1" ht="15.75" customHeight="1" thickBot="1">
      <c r="A28"/>
      <c r="B28" s="20"/>
      <c r="C28" s="213"/>
      <c r="D28" s="214"/>
      <c r="E28" s="35" t="s">
        <v>38</v>
      </c>
      <c r="F28" s="36"/>
      <c r="G28" s="36"/>
      <c r="H28" s="36"/>
      <c r="I28" s="36"/>
      <c r="J28" s="36"/>
      <c r="K28" s="36"/>
      <c r="L28" s="36"/>
      <c r="M28" s="37"/>
      <c r="N28" s="219"/>
      <c r="O28" s="214"/>
      <c r="P28" s="35" t="s">
        <v>39</v>
      </c>
      <c r="Q28" s="36"/>
      <c r="R28" s="36"/>
      <c r="S28" s="36"/>
      <c r="T28" s="36"/>
      <c r="U28" s="37"/>
      <c r="V28" s="20"/>
      <c r="W28" s="14"/>
    </row>
    <row r="29" spans="1:23" s="1" customFormat="1">
      <c r="A29"/>
      <c r="B29" s="20"/>
      <c r="C29" s="213"/>
      <c r="D29" s="214"/>
      <c r="E29" s="190" t="s">
        <v>62</v>
      </c>
      <c r="F29" s="191"/>
      <c r="G29" s="191"/>
      <c r="H29" s="191"/>
      <c r="I29" s="191"/>
      <c r="J29" s="191"/>
      <c r="K29" s="191"/>
      <c r="L29" s="191"/>
      <c r="M29" s="192"/>
      <c r="N29" s="219"/>
      <c r="O29" s="214"/>
      <c r="P29" s="70"/>
      <c r="Q29" s="41"/>
      <c r="R29" s="41"/>
      <c r="S29" s="41"/>
      <c r="T29" s="41"/>
      <c r="U29" s="71"/>
      <c r="V29" s="20"/>
      <c r="W29" s="14"/>
    </row>
    <row r="30" spans="1:23" s="1" customFormat="1" ht="14.65" thickBot="1">
      <c r="A30"/>
      <c r="B30" s="215"/>
      <c r="C30" s="216"/>
      <c r="D30" s="217"/>
      <c r="E30" s="193"/>
      <c r="F30" s="194"/>
      <c r="G30" s="194"/>
      <c r="H30" s="194"/>
      <c r="I30" s="194"/>
      <c r="J30" s="194"/>
      <c r="K30" s="194"/>
      <c r="L30" s="194"/>
      <c r="M30" s="195"/>
      <c r="N30" s="220"/>
      <c r="O30" s="217"/>
      <c r="P30" s="72"/>
      <c r="Q30" s="55"/>
      <c r="R30" s="55"/>
      <c r="S30" s="55"/>
      <c r="T30" s="55"/>
      <c r="U30" s="73"/>
      <c r="V30" s="18"/>
      <c r="W30" s="17"/>
    </row>
  </sheetData>
  <sheetProtection algorithmName="SHA-512" hashValue="2tFVW65ogKW9Zvi3kC6I9AOo12zmZgnZ9xBO3oRyxYv+QHTq4VN0YaNIvMvZhVYh421VY5Ydh+/dh6idOzN8IA==" saltValue="YjFSXxaqikQe/b+1YiutlA==" spinCount="100000" sheet="1" objects="1" scenarios="1" selectLockedCells="1" selectUnlockedCells="1"/>
  <mergeCells count="81">
    <mergeCell ref="B3:J4"/>
    <mergeCell ref="Q3:Q4"/>
    <mergeCell ref="B5:W5"/>
    <mergeCell ref="B19:C19"/>
    <mergeCell ref="D19:L19"/>
    <mergeCell ref="M19:N19"/>
    <mergeCell ref="O19:P19"/>
    <mergeCell ref="B13:P13"/>
    <mergeCell ref="R13:W13"/>
    <mergeCell ref="B14:W14"/>
    <mergeCell ref="B15:E15"/>
    <mergeCell ref="B6:I6"/>
    <mergeCell ref="J6:K7"/>
    <mergeCell ref="B12:P12"/>
    <mergeCell ref="R12:W12"/>
    <mergeCell ref="L6:P6"/>
    <mergeCell ref="Q6:Q7"/>
    <mergeCell ref="R6:W6"/>
    <mergeCell ref="B7:I7"/>
    <mergeCell ref="L7:P7"/>
    <mergeCell ref="R7:W7"/>
    <mergeCell ref="V21:W21"/>
    <mergeCell ref="B20:C20"/>
    <mergeCell ref="O20:P20"/>
    <mergeCell ref="F15:W15"/>
    <mergeCell ref="B16:W16"/>
    <mergeCell ref="B17:C18"/>
    <mergeCell ref="D17:L17"/>
    <mergeCell ref="M17:N18"/>
    <mergeCell ref="O17:P18"/>
    <mergeCell ref="Q17:U18"/>
    <mergeCell ref="V17:W18"/>
    <mergeCell ref="D18:L18"/>
    <mergeCell ref="B21:C21"/>
    <mergeCell ref="D21:L21"/>
    <mergeCell ref="M21:N21"/>
    <mergeCell ref="O21:P21"/>
    <mergeCell ref="Q21:U21"/>
    <mergeCell ref="B25:E26"/>
    <mergeCell ref="F25:K26"/>
    <mergeCell ref="L25:M26"/>
    <mergeCell ref="N25:O26"/>
    <mergeCell ref="P25:Q26"/>
    <mergeCell ref="C27:D27"/>
    <mergeCell ref="E27:F27"/>
    <mergeCell ref="I27:M27"/>
    <mergeCell ref="N27:O27"/>
    <mergeCell ref="P27:Q27"/>
    <mergeCell ref="D20:L20"/>
    <mergeCell ref="M20:N20"/>
    <mergeCell ref="Q19:U19"/>
    <mergeCell ref="V19:W19"/>
    <mergeCell ref="B8:W8"/>
    <mergeCell ref="B9:P9"/>
    <mergeCell ref="Q9:Q13"/>
    <mergeCell ref="R9:W9"/>
    <mergeCell ref="B10:P10"/>
    <mergeCell ref="R10:W10"/>
    <mergeCell ref="B11:P11"/>
    <mergeCell ref="R11:W11"/>
    <mergeCell ref="E29:M30"/>
    <mergeCell ref="P29:U30"/>
    <mergeCell ref="R25:R26"/>
    <mergeCell ref="S25:T26"/>
    <mergeCell ref="U25:V26"/>
    <mergeCell ref="R4:T4"/>
    <mergeCell ref="U4:XFD4"/>
    <mergeCell ref="Q20:U20"/>
    <mergeCell ref="V20:W20"/>
    <mergeCell ref="E28:M28"/>
    <mergeCell ref="P28:U28"/>
    <mergeCell ref="W25:W26"/>
    <mergeCell ref="B22:N24"/>
    <mergeCell ref="O22:P23"/>
    <mergeCell ref="Q22:U23"/>
    <mergeCell ref="V22:W23"/>
    <mergeCell ref="O24:W24"/>
    <mergeCell ref="K3:M4"/>
    <mergeCell ref="N3:P4"/>
    <mergeCell ref="R3:T3"/>
    <mergeCell ref="U3:W3"/>
  </mergeCells>
  <pageMargins left="0.36" right="0.37" top="0.74803149606299213" bottom="0.74803149606299213" header="0.31496062992125984" footer="0.31496062992125984"/>
  <pageSetup paperSize="9" scale="81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hotel&amp;travel form</vt:lpstr>
      <vt:lpstr>Pro forma</vt:lpstr>
      <vt:lpstr>'Pro forma'!Obszar_wydruku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Cezary Borzęcki</cp:lastModifiedBy>
  <cp:lastPrinted>2022-02-11T15:41:43Z</cp:lastPrinted>
  <dcterms:created xsi:type="dcterms:W3CDTF">2022-01-18T09:07:00Z</dcterms:created>
  <dcterms:modified xsi:type="dcterms:W3CDTF">2022-02-11T15:48:33Z</dcterms:modified>
</cp:coreProperties>
</file>